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nuigalwayie-my.sharepoint.com/personal/0130212s_universityofgalway_ie/Documents/Desktop/"/>
    </mc:Choice>
  </mc:AlternateContent>
  <xr:revisionPtr revIDLastSave="170" documentId="8_{82208137-40B3-4FED-94F2-3D489B3CA4B2}" xr6:coauthVersionLast="47" xr6:coauthVersionMax="47" xr10:uidLastSave="{705F5D49-0881-49C6-85F8-ED37D86B168D}"/>
  <workbookProtection workbookAlgorithmName="SHA-512" workbookHashValue="L9tJfCiUufJFH9ytiatNlfbqfLVVXrJ0iSLkjpf67ELsWC7vvMxFB/uu9WxIhIp6UKrmzwSSOpUOm3CIeFvoIw==" workbookSaltValue="vz1q32QbdSPFAutoYjKOHw==" workbookSpinCount="100000" lockStructure="1"/>
  <bookViews>
    <workbookView xWindow="28680" yWindow="-120" windowWidth="29040" windowHeight="15840" xr2:uid="{00000000-000D-0000-FFFF-FFFF00000000}"/>
  </bookViews>
  <sheets>
    <sheet name="Timesheet - Bileog ama" sheetId="1" r:id="rId1"/>
    <sheet name="Notes" sheetId="4" r:id="rId2"/>
    <sheet name="List2" sheetId="6" state="hidden" r:id="rId3"/>
    <sheet name="Rates" sheetId="7" state="hidden" r:id="rId4"/>
    <sheet name="Gaeilge" sheetId="2" state="hidden" r:id="rId5"/>
    <sheet name="Rates Rátaí" sheetId="3" state="hidden" r:id="rId6"/>
    <sheet name="List" sheetId="5" state="hidden" r:id="rId7"/>
  </sheets>
  <definedNames>
    <definedName name="_xlnm._FilterDatabase" localSheetId="2" hidden="1">List2!$B$4:$H$13</definedName>
    <definedName name="_xlnm.Print_Area" localSheetId="0">'Timesheet - Bileog ama'!$B$1:$H$75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F50" i="1"/>
  <c r="F4" i="7"/>
  <c r="F5" i="7"/>
  <c r="F6" i="7"/>
  <c r="F7" i="7"/>
  <c r="F8" i="7"/>
  <c r="F9" i="7"/>
  <c r="F10" i="7"/>
  <c r="F11" i="7"/>
  <c r="F12" i="7"/>
  <c r="F13" i="7"/>
  <c r="F3" i="7"/>
  <c r="G3" i="7"/>
  <c r="G7" i="7"/>
  <c r="I1" i="7"/>
  <c r="H1" i="7"/>
  <c r="I3" i="7"/>
  <c r="I4" i="7"/>
  <c r="I5" i="7"/>
  <c r="I6" i="7"/>
  <c r="I7" i="7"/>
  <c r="I2" i="7"/>
  <c r="H3" i="7"/>
  <c r="H4" i="7"/>
  <c r="G4" i="7" s="1"/>
  <c r="H5" i="7"/>
  <c r="G5" i="7" s="1"/>
  <c r="H6" i="7"/>
  <c r="G6" i="7" s="1"/>
  <c r="H7" i="7"/>
  <c r="H2" i="7"/>
  <c r="G2" i="7" s="1"/>
  <c r="H31" i="1" l="1"/>
  <c r="H32" i="1"/>
  <c r="H33" i="1"/>
  <c r="H34" i="1"/>
  <c r="H35" i="1"/>
  <c r="H36" i="1"/>
  <c r="H37" i="1"/>
  <c r="H38" i="1"/>
  <c r="H39" i="1"/>
  <c r="H40" i="1"/>
  <c r="H41" i="1"/>
  <c r="H42" i="1"/>
  <c r="H43" i="1"/>
  <c r="H44" i="1"/>
  <c r="H45" i="1"/>
  <c r="H46" i="1"/>
  <c r="H47" i="1"/>
  <c r="H48" i="1"/>
  <c r="H49" i="1"/>
  <c r="H30" i="1" l="1"/>
  <c r="D76" i="6" l="1"/>
  <c r="C52" i="1" s="1"/>
  <c r="D77" i="6"/>
  <c r="D152" i="6" l="1"/>
  <c r="D11" i="6"/>
  <c r="A14" i="1" s="1"/>
  <c r="L13" i="7"/>
  <c r="L12" i="7"/>
  <c r="L11" i="7"/>
  <c r="L10" i="7"/>
  <c r="L9" i="7"/>
  <c r="L8" i="7"/>
  <c r="L7" i="7"/>
  <c r="L6" i="7"/>
  <c r="L5" i="7"/>
  <c r="L4" i="7"/>
  <c r="L3" i="7"/>
  <c r="L2" i="7"/>
  <c r="L1" i="7"/>
  <c r="K13" i="7"/>
  <c r="A13" i="7" s="1"/>
  <c r="K2" i="7"/>
  <c r="K3" i="7"/>
  <c r="A3" i="7" s="1"/>
  <c r="K4" i="7"/>
  <c r="K5" i="7"/>
  <c r="A5" i="7" s="1"/>
  <c r="K6" i="7"/>
  <c r="A6" i="7" s="1"/>
  <c r="K7" i="7"/>
  <c r="K8" i="7"/>
  <c r="K9" i="7"/>
  <c r="A9" i="7" s="1"/>
  <c r="K10" i="7"/>
  <c r="K11" i="7"/>
  <c r="A11" i="7" s="1"/>
  <c r="K12" i="7"/>
  <c r="K1" i="7"/>
  <c r="A16" i="7" s="1"/>
  <c r="A10" i="7" l="1"/>
  <c r="A12" i="7"/>
  <c r="A8" i="7"/>
  <c r="A7" i="7"/>
  <c r="A4" i="7"/>
  <c r="A2" i="7"/>
  <c r="A17" i="7"/>
  <c r="D50" i="6"/>
  <c r="D15" i="6"/>
  <c r="A19" i="1" s="1"/>
  <c r="D16" i="6"/>
  <c r="A20" i="1" s="1"/>
  <c r="D17" i="6"/>
  <c r="D18" i="6"/>
  <c r="D19" i="6"/>
  <c r="D20" i="6"/>
  <c r="A21" i="1" s="1"/>
  <c r="D21" i="6"/>
  <c r="D22" i="6"/>
  <c r="D23" i="6"/>
  <c r="D24" i="6"/>
  <c r="D26" i="6"/>
  <c r="A22" i="1" s="1"/>
  <c r="D27" i="6"/>
  <c r="A23" i="1" s="1"/>
  <c r="D28" i="6"/>
  <c r="A24" i="1" s="1"/>
  <c r="D29" i="6"/>
  <c r="A25" i="1" s="1"/>
  <c r="D30" i="6"/>
  <c r="A26" i="1" s="1"/>
  <c r="D31" i="6"/>
  <c r="D32" i="6"/>
  <c r="D33" i="6"/>
  <c r="D34" i="6"/>
  <c r="D23" i="1" s="1"/>
  <c r="D35" i="6"/>
  <c r="D24" i="1" s="1"/>
  <c r="D36" i="6"/>
  <c r="D25" i="1" s="1"/>
  <c r="D37" i="6"/>
  <c r="D39" i="6"/>
  <c r="E20" i="1" s="1"/>
  <c r="D40" i="6"/>
  <c r="E21" i="1" s="1"/>
  <c r="D41" i="6"/>
  <c r="E22" i="1" s="1"/>
  <c r="D42" i="6"/>
  <c r="E23" i="1" s="1"/>
  <c r="D43" i="6"/>
  <c r="E24" i="1" s="1"/>
  <c r="D44" i="6"/>
  <c r="E25" i="1" s="1"/>
  <c r="D45" i="6"/>
  <c r="E26" i="1" s="1"/>
  <c r="D47" i="6"/>
  <c r="A28" i="1" s="1"/>
  <c r="D48" i="6"/>
  <c r="A29" i="1" s="1"/>
  <c r="D49" i="6"/>
  <c r="B29" i="1" s="1"/>
  <c r="D51" i="6"/>
  <c r="D52" i="6"/>
  <c r="D53" i="6"/>
  <c r="D54" i="6"/>
  <c r="D55" i="6"/>
  <c r="D56" i="6"/>
  <c r="D57" i="6"/>
  <c r="D58" i="6"/>
  <c r="D59" i="6"/>
  <c r="D60" i="6"/>
  <c r="D61" i="6"/>
  <c r="D62" i="6"/>
  <c r="D63" i="6"/>
  <c r="D29" i="1" s="1"/>
  <c r="D64" i="6"/>
  <c r="E29" i="1" s="1"/>
  <c r="D65" i="6"/>
  <c r="F29" i="1" s="1"/>
  <c r="D66" i="6"/>
  <c r="G29" i="1" s="1"/>
  <c r="D67" i="6"/>
  <c r="D68" i="6"/>
  <c r="D69" i="6"/>
  <c r="D70" i="6"/>
  <c r="D71" i="6"/>
  <c r="D72" i="6"/>
  <c r="D73" i="6"/>
  <c r="A50" i="1" s="1"/>
  <c r="D75" i="6"/>
  <c r="A52" i="1" s="1"/>
  <c r="A53" i="1"/>
  <c r="D78" i="6"/>
  <c r="A54" i="1" s="1"/>
  <c r="E54" i="1" s="1"/>
  <c r="D79" i="6"/>
  <c r="A55" i="1" s="1"/>
  <c r="E55" i="1" s="1"/>
  <c r="D80" i="6"/>
  <c r="A56" i="1" s="1"/>
  <c r="E56" i="1" s="1"/>
  <c r="D81" i="6"/>
  <c r="A57" i="1" s="1"/>
  <c r="E57" i="1" s="1"/>
  <c r="D82" i="6"/>
  <c r="A58" i="1" s="1"/>
  <c r="E58" i="1" s="1"/>
  <c r="D83" i="6"/>
  <c r="A59" i="1" s="1"/>
  <c r="E59" i="1" s="1"/>
  <c r="D84" i="6"/>
  <c r="A60" i="1" s="1"/>
  <c r="E60" i="1" s="1"/>
  <c r="D85" i="6"/>
  <c r="A61" i="1" s="1"/>
  <c r="E61" i="1" s="1"/>
  <c r="D86" i="6"/>
  <c r="A62" i="1" s="1"/>
  <c r="E62" i="1" s="1"/>
  <c r="D87" i="6"/>
  <c r="A63" i="1" s="1"/>
  <c r="E63" i="1" s="1"/>
  <c r="D88" i="6"/>
  <c r="A64" i="1" s="1"/>
  <c r="E64" i="1" s="1"/>
  <c r="D89" i="6"/>
  <c r="D53" i="1" s="1"/>
  <c r="D90" i="6"/>
  <c r="E53" i="1" s="1"/>
  <c r="D91" i="6"/>
  <c r="F54" i="1" s="1"/>
  <c r="D92" i="6"/>
  <c r="F55" i="1" s="1"/>
  <c r="D93" i="6"/>
  <c r="F56" i="1" s="1"/>
  <c r="D94" i="6"/>
  <c r="F57" i="1" s="1"/>
  <c r="D95" i="6"/>
  <c r="F58" i="1" s="1"/>
  <c r="D96" i="6"/>
  <c r="F59" i="1" s="1"/>
  <c r="D97" i="6"/>
  <c r="F60" i="1" s="1"/>
  <c r="D98" i="6"/>
  <c r="F61" i="1" s="1"/>
  <c r="D99" i="6"/>
  <c r="F62" i="1" s="1"/>
  <c r="D100" i="6"/>
  <c r="F63" i="1" s="1"/>
  <c r="D101" i="6"/>
  <c r="F64" i="1" s="1"/>
  <c r="D102" i="6"/>
  <c r="G53" i="1" s="1"/>
  <c r="D103" i="6"/>
  <c r="A65" i="1" s="1"/>
  <c r="D104" i="6"/>
  <c r="A66" i="1" s="1"/>
  <c r="D105" i="6"/>
  <c r="A67" i="1" s="1"/>
  <c r="D106" i="6"/>
  <c r="A68" i="1" s="1"/>
  <c r="D108" i="6"/>
  <c r="A70" i="1" s="1"/>
  <c r="D109" i="6"/>
  <c r="A71" i="1" s="1"/>
  <c r="D110" i="6"/>
  <c r="A72" i="1" s="1"/>
  <c r="D111" i="6"/>
  <c r="A73" i="1" s="1"/>
  <c r="D112" i="6"/>
  <c r="A74" i="1" s="1"/>
  <c r="D113" i="6"/>
  <c r="A75" i="1" s="1"/>
  <c r="D114" i="6"/>
  <c r="D72" i="1" s="1"/>
  <c r="D115" i="6"/>
  <c r="D73" i="1" s="1"/>
  <c r="D116" i="6"/>
  <c r="D74" i="1" s="1"/>
  <c r="D117" i="6"/>
  <c r="D75" i="1" s="1"/>
  <c r="D118" i="6"/>
  <c r="E72" i="1" s="1"/>
  <c r="D119" i="6"/>
  <c r="E73" i="1" s="1"/>
  <c r="D120" i="6"/>
  <c r="E74" i="1" s="1"/>
  <c r="D121" i="6"/>
  <c r="E75" i="1" s="1"/>
  <c r="D122" i="6"/>
  <c r="A76" i="1" s="1"/>
  <c r="D123" i="6"/>
  <c r="A77" i="1" s="1"/>
  <c r="D125" i="6"/>
  <c r="A1" i="4" s="1"/>
  <c r="D126" i="6"/>
  <c r="A2" i="4" s="1"/>
  <c r="D127" i="6"/>
  <c r="A3" i="4" s="1"/>
  <c r="D128" i="6"/>
  <c r="A4" i="4" s="1"/>
  <c r="D129" i="6"/>
  <c r="D130" i="6"/>
  <c r="A6" i="4" s="1"/>
  <c r="D131" i="6"/>
  <c r="A7" i="4" s="1"/>
  <c r="D132" i="6"/>
  <c r="A8" i="4" s="1"/>
  <c r="D133" i="6"/>
  <c r="A9" i="4" s="1"/>
  <c r="D134" i="6"/>
  <c r="D135" i="6"/>
  <c r="D136" i="6"/>
  <c r="A11" i="4" s="1"/>
  <c r="D137" i="6"/>
  <c r="A12" i="4" s="1"/>
  <c r="D138" i="6"/>
  <c r="A13" i="4" s="1"/>
  <c r="D139" i="6"/>
  <c r="A14" i="4" s="1"/>
  <c r="D140" i="6"/>
  <c r="D141" i="6"/>
  <c r="A16" i="4" s="1"/>
  <c r="D142" i="6"/>
  <c r="A17" i="4" s="1"/>
  <c r="D143" i="6"/>
  <c r="A18" i="4" s="1"/>
  <c r="D144" i="6"/>
  <c r="D145" i="6"/>
  <c r="A20" i="4" s="1"/>
  <c r="D146" i="6"/>
  <c r="A21" i="4" s="1"/>
  <c r="D147" i="6"/>
  <c r="A22" i="4" s="1"/>
  <c r="D148" i="6"/>
  <c r="D149" i="6"/>
  <c r="A24" i="4" s="1"/>
  <c r="D150" i="6"/>
  <c r="A25" i="4" s="1"/>
  <c r="D151" i="6"/>
  <c r="A26" i="4" s="1"/>
  <c r="D6" i="6"/>
  <c r="D7" i="6"/>
  <c r="A6" i="1" s="1"/>
  <c r="D8" i="6"/>
  <c r="A8" i="1" s="1"/>
  <c r="D9" i="6"/>
  <c r="A10" i="1" s="1"/>
  <c r="D10" i="6"/>
  <c r="A12" i="1" s="1"/>
  <c r="D12" i="6"/>
  <c r="A16" i="1" s="1"/>
  <c r="D13" i="6"/>
  <c r="A17" i="1" s="1"/>
  <c r="D5" i="6"/>
  <c r="E31" i="1" l="1"/>
  <c r="E39" i="1"/>
  <c r="E47" i="1"/>
  <c r="E32" i="1"/>
  <c r="E40" i="1"/>
  <c r="E48" i="1"/>
  <c r="E33" i="1"/>
  <c r="E41" i="1"/>
  <c r="E49" i="1"/>
  <c r="E46" i="1"/>
  <c r="E34" i="1"/>
  <c r="E42" i="1"/>
  <c r="E35" i="1"/>
  <c r="E43" i="1"/>
  <c r="E37" i="1"/>
  <c r="E45" i="1"/>
  <c r="E30" i="1"/>
  <c r="E36" i="1"/>
  <c r="E44" i="1"/>
  <c r="E38" i="1"/>
  <c r="A31" i="1"/>
  <c r="A39" i="1"/>
  <c r="A47" i="1"/>
  <c r="A32" i="1"/>
  <c r="A40" i="1"/>
  <c r="A48" i="1"/>
  <c r="A42" i="1"/>
  <c r="A33" i="1"/>
  <c r="A41" i="1"/>
  <c r="A49" i="1"/>
  <c r="A34" i="1"/>
  <c r="A35" i="1"/>
  <c r="A43" i="1"/>
  <c r="A37" i="1"/>
  <c r="A45" i="1"/>
  <c r="A30" i="1"/>
  <c r="A36" i="1"/>
  <c r="A44" i="1"/>
  <c r="A38" i="1"/>
  <c r="A46" i="1"/>
  <c r="D26" i="1"/>
  <c r="D20" i="1"/>
  <c r="D21" i="1"/>
  <c r="C4" i="1"/>
  <c r="D59" i="1" l="1"/>
  <c r="D60" i="1"/>
  <c r="G60" i="1" l="1"/>
  <c r="G59" i="1"/>
  <c r="D55" i="1"/>
  <c r="G55" i="1" l="1"/>
  <c r="D64" i="1"/>
  <c r="D63" i="1"/>
  <c r="D62" i="1"/>
  <c r="D61" i="1"/>
  <c r="D57" i="1"/>
  <c r="D58" i="1"/>
  <c r="D56" i="1"/>
  <c r="G57" i="1" l="1"/>
  <c r="G62" i="1"/>
  <c r="G64" i="1"/>
  <c r="E65" i="1"/>
  <c r="G58" i="1"/>
  <c r="G61" i="1"/>
  <c r="G63" i="1"/>
  <c r="G56" i="1"/>
  <c r="D54" i="1"/>
  <c r="G54" i="1" s="1"/>
  <c r="G65" i="1" l="1"/>
  <c r="G66" i="1" s="1"/>
  <c r="G67" i="1" l="1"/>
  <c r="C3" i="1"/>
</calcChain>
</file>

<file path=xl/sharedStrings.xml><?xml version="1.0" encoding="utf-8"?>
<sst xmlns="http://schemas.openxmlformats.org/spreadsheetml/2006/main" count="462" uniqueCount="308">
  <si>
    <t xml:space="preserve">      </t>
  </si>
  <si>
    <t>Cód Íocaíochta le haghaidh Céartú Scripteanna 325                                             Seol an fhoirm chomhlánaithe ar ais chuig an Oifig Párolla</t>
  </si>
  <si>
    <t>UIMHIR PÁROLLA OÉG:                                       PPS #                                             SCOIL:</t>
  </si>
  <si>
    <t>AINM AN SCRÚDAITHEORA INMHEÁNAIGH:    ________________________________________     UIMH THEILEAFÓIN: ____________
SEOLADH BAILE: ____________________________________________________________________________________</t>
  </si>
  <si>
    <t>CÓD BUISÉID:</t>
  </si>
  <si>
    <t xml:space="preserve">
Earrach  ___ Samhradh  ___ Fómhar  ___ Geimhreadh  ___                                   Seimeastar 1 ___ Seimeastar 2 ____                        20 ___
</t>
  </si>
  <si>
    <r>
      <t xml:space="preserve">Bliain </t>
    </r>
    <r>
      <rPr>
        <b/>
        <vertAlign val="subscript"/>
        <sz val="10"/>
        <rFont val="Arial"/>
        <family val="2"/>
      </rPr>
      <t xml:space="preserve">7 </t>
    </r>
    <r>
      <rPr>
        <b/>
        <sz val="10"/>
        <rFont val="Arial"/>
        <family val="2"/>
      </rPr>
      <t xml:space="preserve">
Clár
(e.g. 1BA1)</t>
    </r>
  </si>
  <si>
    <t>Cód Ábhair/ Modúil 
(e.g. EN100)</t>
  </si>
  <si>
    <t>Fad 
an
Pháipéir</t>
  </si>
  <si>
    <t xml:space="preserve">Líon 
Scripteanna
</t>
  </si>
  <si>
    <t>Líon
Tascanna
Praiticiúla</t>
  </si>
  <si>
    <t>Líon
Uaireanta
Scrúduithe 
Cainte</t>
  </si>
  <si>
    <t>IOMLÁN</t>
  </si>
  <si>
    <t>LUACH IOMLÁN</t>
  </si>
  <si>
    <t xml:space="preserve">
Sínithe: ___________________________________________________
                Scrúdaitheoir Inmheánach</t>
  </si>
  <si>
    <t xml:space="preserve">Níl cead ag scrúdaitheoirí ach íocaíocht ar aistí a cheartú a éileamh, in ionad íocaíocht ar scrúdú a cheartú a éileamh.  Sonraigh an líon leathanach, le do thoil
</t>
  </si>
  <si>
    <r>
      <t xml:space="preserve">Ollscoil na hÉireann, Gaillimh
</t>
    </r>
    <r>
      <rPr>
        <b/>
        <i/>
        <sz val="12"/>
        <rFont val="Arial"/>
        <family val="2"/>
      </rPr>
      <t>An Oifig Párolla</t>
    </r>
  </si>
  <si>
    <r>
      <t xml:space="preserve">* Dátaí Oibrithe
</t>
    </r>
    <r>
      <rPr>
        <b/>
        <i/>
        <u/>
        <sz val="10"/>
        <rFont val="Arial"/>
        <family val="2"/>
      </rPr>
      <t xml:space="preserve">(NB: Seolfar an fhoirm ar ais chugat mura gcuirtear an t-eolas seo ar fáil
</t>
    </r>
  </si>
  <si>
    <t>* N.B.  Teastaíonn an t-eolas seo ón Oifig Párolla le haghaidh Scrúdaitheoirí Inmheánacha nach baill foirne buana iad.  Iarrtar ar Scrúdaitheoirí Inmheánacha sa chatagóir seo na dátaí a ndearnadh an obair cheartúcháin a shonrú, mura sonraítear na dátaí cuí, né dheanfar an íocaíocht a údarú</t>
  </si>
  <si>
    <r>
      <t xml:space="preserve">                                                          Tugaim cead an t-éileamh thuas a údarú</t>
    </r>
    <r>
      <rPr>
        <b/>
        <sz val="10"/>
        <rFont val="Arial"/>
        <family val="2"/>
      </rPr>
      <t xml:space="preserve">
Sínithe: ___________________________________________________
                Ceann Scoile</t>
    </r>
  </si>
  <si>
    <t>Pay Rates for marking Exam Scripts &amp; other assessments</t>
  </si>
  <si>
    <t>Activity Code</t>
  </si>
  <si>
    <t>Description</t>
  </si>
  <si>
    <t>Marking of Scripts (per 3 hour script)</t>
  </si>
  <si>
    <t>Marking of Scripts (per hour)</t>
  </si>
  <si>
    <t>Correction of Orals</t>
  </si>
  <si>
    <t>20.53 per hour</t>
  </si>
  <si>
    <t>2.11 per practical</t>
  </si>
  <si>
    <t>Correction of Essays 20-30 pages (1.5 scripts)</t>
  </si>
  <si>
    <t>Correction of Essays 30+ pages (2 scripts)</t>
  </si>
  <si>
    <t>Postgrad Dissertaion / Minor Thesis</t>
  </si>
  <si>
    <t>Assistant Medical Examining</t>
  </si>
  <si>
    <t>113.54 per day</t>
  </si>
  <si>
    <t>Cost                           €</t>
  </si>
  <si>
    <t>Cód</t>
  </si>
  <si>
    <t>Cur Síos</t>
  </si>
  <si>
    <t>Costas                           €</t>
  </si>
  <si>
    <t>Marcáil Scripteanna (Script 3 uair an chloig)</t>
  </si>
  <si>
    <t>Marcáil Scripteanna (Uair an chloig)</t>
  </si>
  <si>
    <t>Correction of Practicals</t>
  </si>
  <si>
    <t>Ceartú Tascanna Praiticiúla</t>
  </si>
  <si>
    <t>2.11 do gach tasc praiticiúil</t>
  </si>
  <si>
    <t>20.53san uair</t>
  </si>
  <si>
    <t>Ceartú Scrúduithe Cainte</t>
  </si>
  <si>
    <t>Aistí 20-30 leathanach a cheartú (1.5 script)</t>
  </si>
  <si>
    <t>Aistí 30+ leathanach a cheartú (2 script)</t>
  </si>
  <si>
    <t>Tráchtas/Miontráchtas Iarchéime</t>
  </si>
  <si>
    <t>Scrúduitheoir Cúnta Leighis</t>
  </si>
  <si>
    <t>113.54 sa lá</t>
  </si>
  <si>
    <t>Rátaí Pá Scripteanna Scrúduithe &amp; Measúnachtaí eile a Mharcáil</t>
  </si>
  <si>
    <r>
      <t>TABHAIR FAOI DEARA</t>
    </r>
    <r>
      <rPr>
        <i/>
        <sz val="10"/>
        <rFont val="Arial"/>
        <family val="2"/>
      </rPr>
      <t>:   Ní féidir íocaíocht a phróiseáíl mura sonraítear Uimhir Párolla OÉ Gaillimh &amp; uimhir PPS.  Ní féidir foirmeacha a phróiseáil mura bhuil an t-eolas cuí luaite áit ar bith a bhfuil *.  Ní mór do scrúdaitheoirí nua Foirm Sonraí Bainc a chur lena n-éileamh.                                                                                                                                                                        Déan teagmháil leis an Oifig Párolla ma theastaíonn aon cheann de na foirmeacha seo uait.</t>
    </r>
  </si>
  <si>
    <t>* Líon 
Seachtainí Caite ar Obair Cheartúcháin</t>
  </si>
  <si>
    <t>Select from list</t>
  </si>
  <si>
    <t>Type of Work</t>
  </si>
  <si>
    <t>Value</t>
  </si>
  <si>
    <t>Grand Total</t>
  </si>
  <si>
    <t>School:</t>
  </si>
  <si>
    <t>Rate</t>
  </si>
  <si>
    <t>Total Number</t>
  </si>
  <si>
    <t>Cost Centre</t>
  </si>
  <si>
    <t>Cost   €</t>
  </si>
  <si>
    <t>Head of School/Discipline Name:</t>
  </si>
  <si>
    <t>Section A: Personal Details</t>
  </si>
  <si>
    <t>NOTES:</t>
  </si>
  <si>
    <t>Dates of work - Single date must be entered on each line</t>
  </si>
  <si>
    <t>Type of Work (Select from list below)</t>
  </si>
  <si>
    <t>* Please note that the Timesheet must be completed ON-SCREEN to facilitate email authorisation and details for payment of work done will now be uploaded directly from the emailed timesheet.</t>
  </si>
  <si>
    <t>Employee Payroll ID Number:</t>
  </si>
  <si>
    <t xml:space="preserve">Cost € </t>
  </si>
  <si>
    <t>Old rate previous to 1st July 2013</t>
  </si>
  <si>
    <t>Total</t>
  </si>
  <si>
    <t>Please ensure that you include any hours for annual leave / public holiday separately, where applicable. The onus is on the authorised signatory to maintain suitable annual leave / public holiday records. Guidance on annual leave / public holiday entitlements is available on</t>
  </si>
  <si>
    <t>New Rate as of 1st July 2013 (75% of rate pre 1st July 2013)</t>
  </si>
  <si>
    <t xml:space="preserve">CLAIMANT: EMAIL THE COMPLETED TIMESHEET FOR AUTHORISATION TO THE AUTHORISER IN THE SCHOOL OR DEPARTMENT </t>
  </si>
  <si>
    <t>Once the timesheet is completed you should send this to your Authoriser for approval of payment. This must be done via email.</t>
  </si>
  <si>
    <t>2. MAX of 3 TIMESHEETS CAN BE AUTHORISED ON ONE EMAIL (see notes)</t>
  </si>
  <si>
    <t>1. Complete Timesheet On-Screen</t>
  </si>
  <si>
    <t>* Before submitting, please complete all sections in the Hourly Timesheet highlighted in pink to avoid it being returned for completion.</t>
  </si>
  <si>
    <t>New Hourly Paid Employee Set Up Form</t>
  </si>
  <si>
    <t>Payroll Deadlines</t>
  </si>
  <si>
    <t>Payment Dates</t>
  </si>
  <si>
    <t>2. Who is considered a New Claimant/Employee</t>
  </si>
  <si>
    <t xml:space="preserve"> You need to complete the "New Hourly Paid Employee Set Up Form" </t>
  </si>
  <si>
    <t>3. Not a New Claimant but your payslip postal address or bank details need to be amended</t>
  </si>
  <si>
    <t>4. Details of Work Undertaken</t>
  </si>
  <si>
    <t>6. Authorisation</t>
  </si>
  <si>
    <t>Change of Bank Details Form</t>
  </si>
  <si>
    <t>(3252) Correction of Oral Exams (rate per hour)</t>
  </si>
  <si>
    <t>(3253) Correction of Practicals (rate per practical)</t>
  </si>
  <si>
    <t>(3260) Correction of Essays 0 - 9 pages (rate per essay)</t>
  </si>
  <si>
    <t>(3261) Correction of Essays 10 - 19 pages (rate per essay)</t>
  </si>
  <si>
    <t>(3254) Correction of Essays 20-29 pages (rate per essay)</t>
  </si>
  <si>
    <t>(3255) Correction of Essays 30+ pages (rate per essay)</t>
  </si>
  <si>
    <t>(3256) Postgrad Dissertation / Minor Thesis (rate per Dissertation/Thesis)</t>
  </si>
  <si>
    <t>(3258) Major Thesis Corrections (rate per Thesis)</t>
  </si>
  <si>
    <t>(3250) Marking of 1 Hour Scripts</t>
  </si>
  <si>
    <t>(3259) Marking of 2 Hour Scripts</t>
  </si>
  <si>
    <t>(3251) Marking of 3 Hour Scripts</t>
  </si>
  <si>
    <t>Section B: Detail of Work Undertaken</t>
  </si>
  <si>
    <t>Section C: (Complete Section B first)</t>
  </si>
  <si>
    <t>Dissertation / Thesis</t>
  </si>
  <si>
    <t>Thesis</t>
  </si>
  <si>
    <t>Number - Enter total number of type of work corrected (this figure will be multiplied by the rate of pay in section C to receive the correct pay)</t>
  </si>
  <si>
    <t>Please note that this timesheet must be completed on screen. DO NOT ATTEMPT to email this timesheet until all the relevant lines have been completed as the timesheet will be returned if any information is incorrect or incomplete.</t>
  </si>
  <si>
    <t>Scripts</t>
  </si>
  <si>
    <t>Practical(s)</t>
  </si>
  <si>
    <t>Essay(s)</t>
  </si>
  <si>
    <t>For Previous/Current Employee: Do you wish to change your Payslip Postal Address or Bank Details?</t>
  </si>
  <si>
    <t xml:space="preserve">Payroll Website - Hourly Paid Employees - For Managers </t>
  </si>
  <si>
    <t>Forename and Surname:</t>
  </si>
  <si>
    <t>Employment Status at University of Galway</t>
  </si>
  <si>
    <t>Click here and select from drop down list</t>
  </si>
  <si>
    <t>Full Time at University of Galway (Not entitled to holiday pay)</t>
  </si>
  <si>
    <t>Part Time at University of Galway (Entitled to holiday pay (See Notes)</t>
  </si>
  <si>
    <t>Payroll FAQs</t>
  </si>
  <si>
    <t>Employees Paid on Timesheet</t>
  </si>
  <si>
    <t>Teaching Support Staff Process (TSS) Recruitment Process</t>
  </si>
  <si>
    <t>New Claimant or Change in Personal Details/Bank Details/Address:</t>
  </si>
  <si>
    <t>Useful HR and Payroll links</t>
  </si>
  <si>
    <t>Hour(s)</t>
  </si>
  <si>
    <t>Pay Code Type</t>
  </si>
  <si>
    <t>Pay Code (For Office Use Only)</t>
  </si>
  <si>
    <t>Timesheets can't be emailed from a general email address. A valid University of Galway email address of the budget holder or delegate of the cost centre must be used.</t>
  </si>
  <si>
    <t>The person submitting this form to the finance department assumes responsibility for thoroughly reviewing the entire document and confirming the accurate entry of all required data.</t>
  </si>
  <si>
    <t>Date Authorised:</t>
  </si>
  <si>
    <t>FOR MANAGERS</t>
  </si>
  <si>
    <t>1. The Authoriser must ensure the timesheet is completed accurately before approving and emailing it to Bureau to avoid delays with payment.</t>
  </si>
  <si>
    <t xml:space="preserve">This is your first payment as an employee of University of Galway and your first time being paid by the Payroll Office. </t>
  </si>
  <si>
    <t>Or the only payment you have received from University of Galway is or was for a scholarship stipend, this is not a work payment and therefore you are a new claimant and you need a new payroll number.</t>
  </si>
  <si>
    <t xml:space="preserve"> You need to complete the "Change of Bank Details Form" and only details completed on this form can be amended on University of Galway records. Please find the form on the following link:-</t>
  </si>
  <si>
    <t>Marking of 1 Hour Scripts</t>
  </si>
  <si>
    <t>Marking of 2 Hour Scripts</t>
  </si>
  <si>
    <t>Marking of 3 Hour Scripts</t>
  </si>
  <si>
    <r>
      <t>Correction of Oral Exams</t>
    </r>
    <r>
      <rPr>
        <sz val="11"/>
        <color rgb="FFC00000"/>
        <rFont val="Calibri"/>
        <family val="2"/>
      </rPr>
      <t xml:space="preserve"> (rate per hour)</t>
    </r>
  </si>
  <si>
    <t>Correction of Practicals (rate per practical)</t>
  </si>
  <si>
    <t>Correction of Essays 0 - 9 pages (rate per essay)</t>
  </si>
  <si>
    <t>Correction of Essays 10 - 19 pages (rate per essay)</t>
  </si>
  <si>
    <t>Correction of Essays 20-29 pages (rate per essay)</t>
  </si>
  <si>
    <t>Correction of Essays 30+ pages (rate per essay)</t>
  </si>
  <si>
    <t>Postgrad Dissertation / Minor Thesis (rate per Dissertation/Thesis)</t>
  </si>
  <si>
    <t>Major Thesis Corrections (rate per Thesis)</t>
  </si>
  <si>
    <t>Scripts Checked</t>
  </si>
  <si>
    <t>Hour(s) spent on Oral Exams</t>
  </si>
  <si>
    <t>Essay(s) Checked</t>
  </si>
  <si>
    <t>Dissertation / Thesis Checked</t>
  </si>
  <si>
    <t xml:space="preserve"> Thesis Checked</t>
  </si>
  <si>
    <t>Pay Code Description</t>
  </si>
  <si>
    <t>Section D (AUTHORISER): Budget holder or delegate approver</t>
  </si>
  <si>
    <t>Authorised By (Budget Holder/delegate authoriser):</t>
  </si>
  <si>
    <t>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t>
  </si>
  <si>
    <t>(343) HOLIDAY PAY ENTITLEMENT 8% of hours</t>
  </si>
  <si>
    <t>Select English / Roghnaigh Gaeilge</t>
  </si>
  <si>
    <t>English / Béarla</t>
  </si>
  <si>
    <t>Irish / Gaeilge</t>
  </si>
  <si>
    <t>English</t>
  </si>
  <si>
    <t>Gaeilge</t>
  </si>
  <si>
    <t>If English or Gaeilge enter this on the form</t>
  </si>
  <si>
    <t xml:space="preserve">University of Galway </t>
  </si>
  <si>
    <t xml:space="preserve">***REQUEST FOR PAYMENT MUST BE SUBMITTED NO LATER THAN 3 MONTHS OF DATE WORKED***  </t>
  </si>
  <si>
    <t>For New Employees: Are you a new Claimant paid for the first time?                                 
(Scholarship Payments not relevant)</t>
  </si>
  <si>
    <t>Yes (First complete the "New Hourly Paid Employee Set Up Form")</t>
  </si>
  <si>
    <t>No (I have a Payroll ID Number)</t>
  </si>
  <si>
    <t>Yes (Enter the changes on the "Change of Bank Details Form")</t>
  </si>
  <si>
    <t>No (My Personal Details have not change</t>
  </si>
  <si>
    <t>Mandatory field, please select the correct answer</t>
  </si>
  <si>
    <t xml:space="preserve">Mandatory field, please enter your Forename and Surname </t>
  </si>
  <si>
    <t xml:space="preserve">Mandatory field, please enter your Payroll ID </t>
  </si>
  <si>
    <t xml:space="preserve">Mandatory field, please enter School Name </t>
  </si>
  <si>
    <t>Correction of Oral Exams (rate per hour)</t>
  </si>
  <si>
    <t>Year &amp;  Programme
(e.g. 1BA1)</t>
  </si>
  <si>
    <t>Subject/ Module Code
(e.g. EN100)</t>
  </si>
  <si>
    <t>Dates of Work 
(Required for Social Welfare benefits &amp; verification of employment dates i.e. 01-Jan-2024)</t>
  </si>
  <si>
    <t>Thesis Checked</t>
  </si>
  <si>
    <t>Mandatory field, please enter Head of School/Discipline Name</t>
  </si>
  <si>
    <t xml:space="preserve">Mandatory field, please enter Authorised details </t>
  </si>
  <si>
    <t xml:space="preserve">Mandatory field, please enter Cost Centre </t>
  </si>
  <si>
    <t>The Authoriser for the cost centre must email this form to  timesheets.bureau@universityofgalway.ie</t>
  </si>
  <si>
    <t>Not a New Claimant = You were paid before as a Hourly Paid Employee. You were paid before as a Part Time or Full Time Employee with a contract.  You will always have to use the same payroll number you had for these payments. You can find your payroll number on previous payslips. If you have difficulty finding your Payroll Number please email payroll@universityofgalway.ie giving your PPS number to find your payroll ID number</t>
  </si>
  <si>
    <t xml:space="preserve">5. Annual Leave / Public Holiday Entitlement </t>
  </si>
  <si>
    <t>Once your Authoriser has approved the timesheet, this should be emailed to timesheets.bureau@universityofgalway.ie FROM  THE AUTHORISED BUDGET HOLDER OR SIGNATORY’S E-MAIL ACCOUNT, stating that the timesheet has been approved. 
Only timesheets completed correctly and sent from the authoriser’s email can be considered approved and processed. 
The Authoriser must have the timesheet emailed for payment by the 10th of the month (except for December), however if the 10th falls on the weekend the timesheet must be submitted before this date to be included in the current payroll run.
IMPORTANT: DUE TO PROBLEMS WITH TOO MANY TIMESHEETS ATTACHED TO ONE EMAIL. A MAX OF 3 TIMESHEETS CAN ONLY BE ACCEPTED ON ONE EMAIL FROM THE BUDGET HOLDERS EMAIL ADDRESS FOR APPROVAL.</t>
  </si>
  <si>
    <t xml:space="preserve">Ollscoil na Gaillimhe </t>
  </si>
  <si>
    <t>Tabhair faoi deara, le do thoil, go gcaithfear an bhileog ama seo a líonadh ar an scáileán. NÁ DÉAN IARRACHT an bhileog ama seo a sheoladh ar ríomhphost go dtí go mbeidh gach líne chuí líonta mar go seolfar an bhileog ama ar ais chugat má bhíonn aon eolas míchruinn nó neamhiomlán.</t>
  </si>
  <si>
    <t xml:space="preserve">*** CAITHFEAR IARRATAS A DHÉANAMH AR ÍOCAÍOCHT TAOBH ISTIGH DE 3 MHÍ ÓN OBAIR A DHÉANAMH***  </t>
  </si>
  <si>
    <t xml:space="preserve">ÉILITHEOIR: CUIR RÍOMHPHOST LEIS AN mBILEOG AMA COMHLÁNAITHE ATÁ LE hÚDARÚ CHUIG ÚDARAITHEOIR NA SCOILE NÓ NA ROINNE </t>
  </si>
  <si>
    <t>ÚDARAITHEOIR (CUID D): SEICEÁIL, ÚDARAIGH AGUS CUIR RÍOMHPHOST LEIS AN mBILEOG AMA CHOMHLÁNAITHE SEO CHUIG timesheets.bureau@universityofgalway.ie</t>
  </si>
  <si>
    <t>Éilitheoir nua nó athrú ar shonraí pearsanta/sonraí bainc/seoladh:</t>
  </si>
  <si>
    <t>Fostaithe Nua: An Éilitheoir nua thú atá ag fáil íocaíochta den chéad uair?                                 
(Ní chuirtear Íocaíochtaí Scoláireachta san áireamh)</t>
  </si>
  <si>
    <t>Cliceáil anseo agus roghnaigh ón liosta anuas</t>
  </si>
  <si>
    <t>Is ea (Líon an “Fhoirm Shocraithe d’Fhostaí Nua a Íoctar de réir na hUaire” ar dtús)</t>
  </si>
  <si>
    <t>Ní hea (Tá uimhir phárolla agam)</t>
  </si>
  <si>
    <t>D’Iarfhostaí/Fostaí Reatha: Ar mhian leat Seoladh Poist do Dhuillín Pá nó do Shonraí Bainc a athrú?</t>
  </si>
  <si>
    <t>Ba mhian (Cuir isteach na hathruithe ar an bhFoirm chun Sonraí Bainc a athrú)</t>
  </si>
  <si>
    <t>Níor mhian (Níl aon athrú ar mo shonraí pearsanta)</t>
  </si>
  <si>
    <t>Réimse éigeantach; roghnaigh an freagra cuí</t>
  </si>
  <si>
    <t>Cuid A: Sonraí Pearsanta</t>
  </si>
  <si>
    <t>Ainm agus Sloinne</t>
  </si>
  <si>
    <t>Uimhir phárolla an Fhostaí:</t>
  </si>
  <si>
    <t>Scoil:</t>
  </si>
  <si>
    <t>Stádas Fostaíochta in Ollscoil na Gaillimhe</t>
  </si>
  <si>
    <t>Lánaimseartha in Ollscoil na Gaillimhe (níl i dteideal pá saoire)</t>
  </si>
  <si>
    <t>Páirtaimseartha in Ollscoil na Gaillimhe (i dteideal pá saoire – féach nótaí)</t>
  </si>
  <si>
    <t xml:space="preserve">Réimse éigeantach; líon isteach d’ainm agus sloinne </t>
  </si>
  <si>
    <t xml:space="preserve">Réimse éigeantach; líon isteach d’uimhir phárolla </t>
  </si>
  <si>
    <t xml:space="preserve">Réimse éigeantach; líon isteach ainm na Scoile </t>
  </si>
  <si>
    <t>Naisc ábhartha maidir le AD agus Párolla</t>
  </si>
  <si>
    <t>Próiseas Earcaíochta na Foirne Tacaíochta Teagaisc (TSS)</t>
  </si>
  <si>
    <t>Fostaithe a Íoctar ar an mBileog Ama</t>
  </si>
  <si>
    <t>Foirm Shocraithe d’Fhostaí Nua a Íoctar de réir na hUaire</t>
  </si>
  <si>
    <t>Spriocanna Párolla</t>
  </si>
  <si>
    <t>Dátaí Íocaíochta</t>
  </si>
  <si>
    <t>Ceisteanna Coitianta faoi Phárolla</t>
  </si>
  <si>
    <t>Cuid B: Sonraí na hoibre a rinneadh</t>
  </si>
  <si>
    <t>Cód Pá (Don Oifig amháin)</t>
  </si>
  <si>
    <t>An Cineál Oibre (Roghnaigh ón liosta)</t>
  </si>
  <si>
    <t>Marcáil Scripteanna 1 Uair</t>
  </si>
  <si>
    <t>Marcáil Scripteanna 2 Uair</t>
  </si>
  <si>
    <t>Marcáil Scripteanna 3 Uair</t>
  </si>
  <si>
    <t>Ceartú Béaltrialacha (ráta in aghaidh na huaire)</t>
  </si>
  <si>
    <t>Ceartú Scrúduithe Praiticiúla (ráta in aghaidh an scrúdaithe)</t>
  </si>
  <si>
    <t>Ceartú Aistí 0–9 leathanach (ráta in aghaidh na haiste)</t>
  </si>
  <si>
    <t>Ceartú Aistí 10–19 leathanach (ráta in aghaidh na haiste)</t>
  </si>
  <si>
    <t>Ceartú Aistí 20–29 leathanach (ráta in aghaidh na haiste)</t>
  </si>
  <si>
    <t>Ceartú Aistí 30+ leathanach (ráta in aghaidh na haiste)</t>
  </si>
  <si>
    <t>Tráchtas Iarchéime / Miontráchtas (ráta in aghaidh an tráchtais)</t>
  </si>
  <si>
    <t>Ceartúcháin ar Mhórthráchtas (ráta in aghaidh an tráchtais)</t>
  </si>
  <si>
    <t>Bliain &amp; Clár
(e.g. 1BA1)</t>
  </si>
  <si>
    <t>Cód an Ábhair/an Mhodúil
(m.sh. EN100)</t>
  </si>
  <si>
    <t>Cur síos ar an gCód Pá</t>
  </si>
  <si>
    <t>Líon isteach uimhir bunaithe ar an gcur síos ar an gCód Pá i gcolún E
(e.g. scripteanna, uaireanta, scrúduithe praiticiúla, tráchtais)</t>
  </si>
  <si>
    <t>Dátaí na hOibre 
(ag teastáil le haghaidh Sochair Leasa Shóisialaigh &amp; le dátaí na hoibre a dheimhniú i.e. 01-Ean-2024)</t>
  </si>
  <si>
    <t>Scripteanna Seiceáilte</t>
  </si>
  <si>
    <t>Uair(eanta) caite le Béaltrialacha</t>
  </si>
  <si>
    <t>Scrúdú(Scrúduithe) Praiticiúil(Praiticiúla)</t>
  </si>
  <si>
    <t>Aiste(Aistí) Seiceáilte</t>
  </si>
  <si>
    <t>Tráchta(i)s / Miontráchta(i)s Seiceáilte</t>
  </si>
  <si>
    <t>Tráchta(i)s Seiceáilte</t>
  </si>
  <si>
    <t>Móriomlán</t>
  </si>
  <si>
    <t>Cuid C: (Líon Cuid B ar dtús)</t>
  </si>
  <si>
    <t>An Cineál Oibre</t>
  </si>
  <si>
    <t>Ráta</t>
  </si>
  <si>
    <t>Líon Iomlán</t>
  </si>
  <si>
    <t>Scripteanna</t>
  </si>
  <si>
    <t>Uair(eanta)</t>
  </si>
  <si>
    <t>Scrúdú(-uithe) Praiticiúil(-iúla)</t>
  </si>
  <si>
    <t>Aiste(-í)</t>
  </si>
  <si>
    <t>Tráchtas / Miontráchtas</t>
  </si>
  <si>
    <t>Tráchtas</t>
  </si>
  <si>
    <t>Luach</t>
  </si>
  <si>
    <t>Iomlán</t>
  </si>
  <si>
    <t>(343) TEIDLÍOCHT PÁ SAOIRE 8% d’uaireanta an chloig</t>
  </si>
  <si>
    <t>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t>
  </si>
  <si>
    <t>Cuid D (ÚDARAITHEOIR): Sealbhóir an bhuiséid nó ceadúnóir údaraithe</t>
  </si>
  <si>
    <t>Glacann an té a leagann an fhoirm seo isteach chuig an roinn airgeadais freagracht as athbhreithniú críochnúil a dhéanamh ar an gcáipéis ar fad, ag deimhniú go bhfuil na sonraí riachtanacha go léir ann agus iad cruinn.</t>
  </si>
  <si>
    <t>Ceann Scoile/Disciplín:</t>
  </si>
  <si>
    <t>Údaraithe ag (Sealbhóir an Bhuiséid/ceadúnóir údaraithe):</t>
  </si>
  <si>
    <t>Ionad Costais</t>
  </si>
  <si>
    <t>Dáta Údaraithe:</t>
  </si>
  <si>
    <t>Réimse éigeantach; líon isteach ainm an Chinn Scoile/Disciplín</t>
  </si>
  <si>
    <t xml:space="preserve">Réimse éigeantach; líon isteach sonraí an Údaraitheora </t>
  </si>
  <si>
    <t xml:space="preserve">Réimse éigeantach; líon isteach an tIonad Costais </t>
  </si>
  <si>
    <t>Réimse éigeantach; líon isteach an Dáta Údaraithe</t>
  </si>
  <si>
    <t>DO BHAINISTEOIRÍ</t>
  </si>
  <si>
    <t>1. Caithfidh an t-údaraitheoir a chinntiú go bhfuil an bhileog ama comhlánaithe go cruinn sula ndéantar í a údarú agus a sheoladh chuig an mBiúró le moille íocaíochta a sheachaint.</t>
  </si>
  <si>
    <t>2. IS FÉIDIR UASMHÉID 3 BHILEOG AMA A ÚDARÚ AR AON RPHOST AMHÁIN (féach nótaí)</t>
  </si>
  <si>
    <t>Ní féidir bileoga ama a leagan isteach ó sheoladh ríomhphoist ginearálta. Caithfear seoladh ríomhphoist bailí Ollscoil na Gaillimhe de chuid shealbhóir buiséid nó cheadúnóir údaraithe an ionaid chostais a úsáid.</t>
  </si>
  <si>
    <t>Ní mór d’údaraitheoir an ionaid chostais an fhoirm seo a chur ar ríomhphost chuig timesheets.bureau@universityofgalway.ie</t>
  </si>
  <si>
    <t>NÓTAÍ:</t>
  </si>
  <si>
    <t>1. Líon an Bhileog Ama ar an Scáileán</t>
  </si>
  <si>
    <t>* Tabhair faoi deara, le do thoil, go bhfuil an Bhileog Ama le líonadh AR AN SCÁILEÁN d’fhonn údarú ríomhphoist a éascú agus uaslódáilfear na sonraí a bhaineann leis an obair a rinneadh díreach ón mbileog ama a fuarthas ar ríomhphost.</t>
  </si>
  <si>
    <t>* Sula leagtar isteach an bhileog, líon gach cuid den Bhileog Ama in Aghaidh na hUaire atá aibhsithe le dath bándearg, nó seolfar ar ais í:</t>
  </si>
  <si>
    <t>2. Cé a áirítear mar Éilitheoir/Fostaí Nua</t>
  </si>
  <si>
    <t xml:space="preserve">Is é seo do chéad íocaíocht mar fhostaí Ollscoil na Gaillimhe agus do chéad íocaíocht ón Oifig Párolla. </t>
  </si>
  <si>
    <t>Nó ba é stipinn scoláireachta an t-aon íocaíocht a fuair tú ó Ollscoil na Gaillimhe riamh; ní íocaíocht as obair é seo agus mar sin is éilitheoir nua thú agus tá uimhir phárolla nua ag teastáil uait.</t>
  </si>
  <si>
    <t xml:space="preserve"> Caithfidh tú an “Fhoirm Shocraithe d’Fhostaí Nua a Íoctar de réir na hUaire” a líonadh. </t>
  </si>
  <si>
    <t>3. Níl tú i d’éilitheoir nua ach caithfear seoladh poist do dhuillín pá nó do shonraí bainc a leasú</t>
  </si>
  <si>
    <t>Níl tú i d’éilitheoir nua = Fuair tú íocaíocht cheana mar fhostaí a íoctar de réir na huaire. Fuair tú íocaíocht cheana mar fhostaí páirtaimseartha nó fostaí lánaimseartha le conradh.  Beidh ort an uimhir phárolla chéanna a úsáid is a bhí agat do na híocaíochtaí seo. Aimseoidh tú d’uimhir phárolla ar sheanduillín pá. Má bhíonn aon deacracht agat agus tú ag aimsiú d’uimhir phárolla, is féidir ríomhphost a sheoladh chuig payroll@universityofgalway.ie le d’uimhir PSP chun d’uimhir phárolla a fháil.</t>
  </si>
  <si>
    <t xml:space="preserve"> Ní mór duit an “Fhoirm chun Sonraí Bainc a athrú” a chomhlíonadh agus is iad na sonraí a chuirtear ar an bhfoirm seo amháin is féidir a leasú ar thaifead Ollscoil na Gaillimhe. Tá an fhoirm ar an nasc seo a leanas:-</t>
  </si>
  <si>
    <t>Foirm chun Sonraí Bainc a athrú</t>
  </si>
  <si>
    <t>4. Sonraí na hoibre a rinneadh</t>
  </si>
  <si>
    <t>Líon – Cuir isteach líon iomlán den chineál oibre a ceartaíodh (méadófar an figiúr seo faoin ráta pá i gcuid C chun an pá cruinn a thabhairt duit)</t>
  </si>
  <si>
    <t>Dátaí oibre – ní mór dáta amháin a chur ar gach líne</t>
  </si>
  <si>
    <t xml:space="preserve">5. Teidlíocht Saoire Bliantúla/Saoire Poiblí </t>
  </si>
  <si>
    <t>Cinntigh, le do thoil, go n-áiríonn tú aon uaireanta saoire bliantúla / saoire poiblí ar leithligh, i gcás inar cuí é sin. Tá sé de dhualgas ar an sínitheoir údaraithe taifid oiriúnacha a choinneáil maidir le saoire bhliantúil / saoire phoiblí. Tá eolas maidir le teidlíochtaí saoire bliantúla / saoire poiblí le fáil ar</t>
  </si>
  <si>
    <t xml:space="preserve">Láithreán Gréasáin na hOifige Párolla –  Fostaithe a Íoctar in aghaidh na hUaire – Do Bhainisteoirí  </t>
  </si>
  <si>
    <t>6. Údarú</t>
  </si>
  <si>
    <t>Nuair atá an bhileog ama líonta agat ba cheart duit í a sheoladh chuig d’Údaraitheoir chun údarú a fháil. Caithfear é seo a dhéanamh ar ríomhphost.</t>
  </si>
  <si>
    <t>Nuair a údaraíonn d’Údaraitheoir an bhileog ama, ba cheart í a sheoladh chuig timesheets.bureau@universityofgalway.ie Ó CHUNTAS RPHOIST SHEALBHÓIR ÚDARAITHE AN BHUISÉID NÓ AN tSÍNITHEORA, ag lua go bhfuil an bhileog ama údaraithe. 
Ní féidir ach bileoga ama a líontar i gceart agus a sheoltar ó ríomhphost an údaraitheora a cheadú agus a phróiseáil. 
Ní mór don Údaraitheoir an bhileog ama a leagan isteach faoin 10ú lá den mhí (ach amháin mí na Nollag), ach má thiteann an 10ú lá ar an deireadh seachtaine caithfidh sé a bheith istigh roimh an dáta sin le bheith san áireamh sa chéad phárolla eile.
TÁBHACHTACH: MAR GHEALL AR FHADHBANNA NUAIR ATÁ AN IOMARCA BILEOGA AMA I gCEANGAL LE RPHOST AMHÁIN. NÍ FÉIDIR ACH UASMHÉID 3 BHILEOG AMA ATÁ LE hÚDARÚ A GHLACADH AR AON RPHOST AMHÁIN Ó CHUNTAS RPHOIST SHEALBHÓIR AN BHUISÉID.</t>
  </si>
  <si>
    <t xml:space="preserve">An Cineál Oibre </t>
  </si>
  <si>
    <t>Select from list below</t>
  </si>
  <si>
    <t>Roghnaigh ón liosta</t>
  </si>
  <si>
    <t>Mandatory field, please enter Authorisation Date</t>
  </si>
  <si>
    <t>AUTHORISER (SECTION D): CHECK, AUTHORISE AND EMAIL THIS COMPLETED TIMESHEET TO TIMESHEETS.BUREAU@UNIVERSITYOFGALWAY.IE</t>
  </si>
  <si>
    <t>If English or Gaelige enter this on the form</t>
  </si>
  <si>
    <t>Potential duplicate detected. Please review and correct</t>
  </si>
  <si>
    <t>Cóip fhéideartha aimsithe. Déan athbhreithniú agus ceartaigh, le do thoil</t>
  </si>
  <si>
    <t>Summary Information for Payroll Use:</t>
  </si>
  <si>
    <t>Eolas Achomair don Oifig Párolla:</t>
  </si>
  <si>
    <t>Enter a NUMBER based on the displayed Pay Code Description under column E 
(i.e., scripts, hours,  practical,  thesis)</t>
  </si>
  <si>
    <t>PURPOSE: This form is specifically intended for marking essays that contribute to the overall examination result. 
It should not be used for essay corrections that do not impact the examination marks. 
Please reserve the use of this form exclusively for marking essays that carry examination weightage.</t>
  </si>
  <si>
    <t>AIDHM: Is le haghaidh ceartú aistí a bhfuil tionchar acu ar thoradh scrúdaithe an mhic léinn go sonrach atá an fhoirm seo. 
Níor cheart í a úsáid le haghaidh ceartú aistí nach bhfuil aon tionchar acu ar mharcanna scrúdaithe. 
Bain leas as an bhfoirm seo le haghaidh marcáil na n-aistí sin amháin a bhfuil ualach scrúdaithe ag gabháil leo.</t>
  </si>
  <si>
    <t>Rates</t>
  </si>
  <si>
    <t>Pay Codes</t>
  </si>
  <si>
    <t xml:space="preserve">SPRIOCDHÁTA: Má líontar an bhileog ama seo i gceart agus má sheolann SEALBHÓIR BUISÉID NÓ CEADÚNÓIR ÚDARAITHE an ionaid chostais chuí chuig an mBiúró í faoin 5pm an 10ú lá den mhí (cé is moite de mhí na Nollag, arb é an 28 Samhain 2025 an spriocdháta dó) cuirfear san áireamh í sa chéad phárolla eile. </t>
  </si>
  <si>
    <t xml:space="preserve">DEADLINE: If this timesheet is completed accurately and emailed by the BUDGET HOLDER OR DELEGATE APPROVER for the specific Cost Centre to the Bureau no later than 5pm on the 10th (except December, which has a deadline of November 28th, 2025) it will be included in the next payroll. </t>
  </si>
  <si>
    <t xml:space="preserve">Please contact hrta@universityofgalway.ie if you have any queries on this process. 
If you are a registered student in Ireland you must submit a GTA contract request in order to paid for exam corrections. </t>
  </si>
  <si>
    <t>Seol ríomhphost chuig hrta@universityofgalway.ie má bhíonn aon cheist agat faoin bpróiseas seo.
Más mac léinn atá cláraithe in Éirinn thú, ní mór duit iarratas a dhéanamh ar chonradh GTA le go n-íocfar thú le haghaidh ceartúcháin scrúdaithe.</t>
  </si>
  <si>
    <t>Exam Correctors Timesheet v3.22</t>
  </si>
  <si>
    <t>Bileog Ama do Cheartaitheoirí Scrúduithe v3.22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</si>
</sst>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_ ;[Red]\-#,##0.00\ "/>
    <numFmt numFmtId="165" formatCode="dd/mm/yyyy;@"/>
    <numFmt numFmtId="166" formatCode="&quot;€&quot;#,##0.00;[Red]&quot;€&quot;#,##0.00"/>
    <numFmt numFmtId="167" formatCode="&quot;€&quot;#,##0.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1"/>
      <name val="Arial"/>
      <family val="2"/>
    </font>
    <font>
      <sz val="11"/>
      <name val="Arial"/>
      <family val="2"/>
    </font>
    <font>
      <sz val="8"/>
      <name val="Arial"/>
      <family val="2"/>
    </font>
    <font>
      <b/>
      <sz val="12"/>
      <name val="Arial"/>
      <family val="2"/>
    </font>
    <font>
      <b/>
      <i/>
      <sz val="10"/>
      <name val="Arial"/>
      <family val="2"/>
    </font>
    <font>
      <b/>
      <i/>
      <sz val="12"/>
      <name val="Arial"/>
      <family val="2"/>
    </font>
    <font>
      <b/>
      <i/>
      <u/>
      <sz val="10"/>
      <name val="Arial"/>
      <family val="2"/>
    </font>
    <font>
      <i/>
      <sz val="8"/>
      <name val="Arial"/>
      <family val="2"/>
    </font>
    <font>
      <i/>
      <sz val="10"/>
      <name val="Arial"/>
      <family val="2"/>
    </font>
    <font>
      <b/>
      <vertAlign val="subscript"/>
      <sz val="10"/>
      <name val="Arial"/>
      <family val="2"/>
    </font>
    <font>
      <b/>
      <sz val="10"/>
      <name val="Calisto MT"/>
      <family val="1"/>
    </font>
    <font>
      <sz val="10"/>
      <name val="Calisto MT"/>
      <family val="1"/>
    </font>
    <font>
      <b/>
      <sz val="14"/>
      <name val="Calisto MT"/>
      <family val="1"/>
    </font>
    <font>
      <sz val="11"/>
      <color theme="1"/>
      <name val="Calibri"/>
      <family val="2"/>
      <scheme val="minor"/>
    </font>
    <font>
      <u/>
      <sz val="10"/>
      <color theme="10"/>
      <name val="Arial"/>
      <family val="2"/>
    </font>
    <font>
      <sz val="11"/>
      <name val="Calibri"/>
      <family val="2"/>
      <scheme val="minor"/>
    </font>
    <font>
      <sz val="10"/>
      <name val="Calibri"/>
      <family val="2"/>
      <scheme val="minor"/>
    </font>
    <font>
      <b/>
      <sz val="12"/>
      <name val="Calibri"/>
      <family val="2"/>
      <scheme val="minor"/>
    </font>
    <font>
      <b/>
      <i/>
      <sz val="11"/>
      <color theme="0"/>
      <name val="Calibri"/>
      <family val="2"/>
      <scheme val="minor"/>
    </font>
    <font>
      <b/>
      <sz val="12"/>
      <color theme="0"/>
      <name val="Calibri"/>
      <family val="2"/>
      <scheme val="minor"/>
    </font>
    <font>
      <sz val="11"/>
      <color rgb="FF000000"/>
      <name val="Calibri"/>
      <family val="2"/>
      <scheme val="minor"/>
    </font>
    <font>
      <b/>
      <sz val="12"/>
      <color rgb="FF000000"/>
      <name val="Calibri"/>
      <family val="2"/>
      <scheme val="minor"/>
    </font>
    <font>
      <sz val="11"/>
      <color rgb="FF000000"/>
      <name val="Calibri"/>
      <family val="2"/>
    </font>
    <font>
      <sz val="11"/>
      <color rgb="FFC00000"/>
      <name val="Calibri"/>
      <family val="2"/>
    </font>
    <font>
      <b/>
      <sz val="11"/>
      <color rgb="FFC00000"/>
      <name val="Calibri"/>
      <family val="2"/>
      <scheme val="minor"/>
    </font>
    <font>
      <u/>
      <sz val="11"/>
      <color theme="10"/>
      <name val="Calibri"/>
      <family val="2"/>
    </font>
    <font>
      <b/>
      <i/>
      <sz val="12"/>
      <color theme="0"/>
      <name val="Calibri"/>
      <family val="2"/>
      <scheme val="minor"/>
    </font>
    <font>
      <b/>
      <sz val="14"/>
      <color theme="0"/>
      <name val="Calibri"/>
      <family val="2"/>
      <scheme val="minor"/>
    </font>
    <font>
      <b/>
      <sz val="16"/>
      <color theme="0"/>
      <name val="Cambria"/>
      <family val="1"/>
      <scheme val="major"/>
    </font>
    <font>
      <b/>
      <sz val="12"/>
      <name val="Cambria"/>
      <family val="1"/>
      <scheme val="major"/>
    </font>
    <font>
      <b/>
      <sz val="14"/>
      <name val="Cambria"/>
      <family val="1"/>
      <scheme val="major"/>
    </font>
    <font>
      <b/>
      <sz val="16"/>
      <name val="Cambria"/>
      <family val="1"/>
      <scheme val="major"/>
    </font>
    <font>
      <b/>
      <sz val="20"/>
      <name val="Cambria"/>
      <family val="1"/>
      <scheme val="major"/>
    </font>
    <font>
      <b/>
      <sz val="20"/>
      <color theme="0"/>
      <name val="Cambria"/>
      <family val="1"/>
      <scheme val="major"/>
    </font>
    <font>
      <b/>
      <sz val="22"/>
      <color theme="0"/>
      <name val="Cambria"/>
      <family val="1"/>
      <scheme val="major"/>
    </font>
    <font>
      <i/>
      <sz val="26"/>
      <color indexed="9"/>
      <name val="Cambria"/>
      <family val="1"/>
      <scheme val="major"/>
    </font>
    <font>
      <i/>
      <sz val="26"/>
      <color theme="0"/>
      <name val="Cambria"/>
      <family val="1"/>
      <scheme val="major"/>
    </font>
    <font>
      <sz val="10"/>
      <name val="Cambria"/>
      <family val="1"/>
      <scheme val="major"/>
    </font>
    <font>
      <i/>
      <sz val="16"/>
      <color theme="0"/>
      <name val="Cambria"/>
      <family val="1"/>
      <scheme val="major"/>
    </font>
    <font>
      <sz val="16"/>
      <name val="Cambria"/>
      <family val="1"/>
      <scheme val="major"/>
    </font>
    <font>
      <i/>
      <sz val="20"/>
      <color theme="0"/>
      <name val="Cambria"/>
      <family val="1"/>
      <scheme val="major"/>
    </font>
    <font>
      <sz val="16"/>
      <color theme="0"/>
      <name val="Cambria"/>
      <family val="1"/>
      <scheme val="major"/>
    </font>
    <font>
      <b/>
      <i/>
      <sz val="16"/>
      <name val="Cambria"/>
      <family val="1"/>
      <scheme val="major"/>
    </font>
    <font>
      <b/>
      <sz val="18"/>
      <color theme="0"/>
      <name val="Cambria"/>
      <family val="1"/>
      <scheme val="major"/>
    </font>
    <font>
      <i/>
      <sz val="18"/>
      <color theme="0"/>
      <name val="Cambria"/>
      <family val="1"/>
      <scheme val="major"/>
    </font>
    <font>
      <sz val="18"/>
      <name val="Cambria"/>
      <family val="1"/>
      <scheme val="major"/>
    </font>
    <font>
      <b/>
      <sz val="12"/>
      <color theme="1"/>
      <name val="Cambria"/>
      <family val="1"/>
      <scheme val="major"/>
    </font>
    <font>
      <b/>
      <sz val="11"/>
      <color theme="1"/>
      <name val="Cambria"/>
      <family val="1"/>
      <scheme val="major"/>
    </font>
    <font>
      <sz val="11"/>
      <color rgb="FFC00000"/>
      <name val="Cambria"/>
      <family val="1"/>
      <scheme val="major"/>
    </font>
    <font>
      <b/>
      <sz val="15"/>
      <name val="Cambria"/>
      <family val="1"/>
      <scheme val="major"/>
    </font>
    <font>
      <i/>
      <sz val="11"/>
      <color theme="0"/>
      <name val="Cambria"/>
      <family val="1"/>
      <scheme val="major"/>
    </font>
    <font>
      <sz val="11"/>
      <name val="Cambria"/>
      <family val="1"/>
      <scheme val="major"/>
    </font>
    <font>
      <b/>
      <u/>
      <sz val="15"/>
      <color rgb="FF0000CC"/>
      <name val="Cambria"/>
      <family val="1"/>
      <scheme val="major"/>
    </font>
    <font>
      <sz val="12"/>
      <name val="Cambria"/>
      <family val="1"/>
      <scheme val="major"/>
    </font>
    <font>
      <sz val="11"/>
      <color theme="0"/>
      <name val="Cambria"/>
      <family val="1"/>
      <scheme val="major"/>
    </font>
    <font>
      <b/>
      <sz val="14"/>
      <color theme="0"/>
      <name val="Cambria"/>
      <family val="1"/>
      <scheme val="major"/>
    </font>
    <font>
      <sz val="10"/>
      <color theme="0"/>
      <name val="Cambria"/>
      <family val="1"/>
      <scheme val="major"/>
    </font>
    <font>
      <b/>
      <sz val="11"/>
      <name val="Cambria"/>
      <family val="1"/>
      <scheme val="major"/>
    </font>
    <font>
      <b/>
      <i/>
      <sz val="18"/>
      <color theme="0"/>
      <name val="Cambria"/>
      <family val="1"/>
      <scheme val="major"/>
    </font>
    <font>
      <b/>
      <i/>
      <sz val="14"/>
      <color theme="0"/>
      <name val="Cambria"/>
      <family val="1"/>
      <scheme val="major"/>
    </font>
    <font>
      <sz val="14"/>
      <name val="Cambria"/>
      <family val="1"/>
      <scheme val="major"/>
    </font>
    <font>
      <sz val="14"/>
      <color theme="1"/>
      <name val="Cambria"/>
      <family val="1"/>
      <scheme val="major"/>
    </font>
    <font>
      <sz val="14"/>
      <color theme="0"/>
      <name val="Cambria"/>
      <family val="1"/>
      <scheme val="major"/>
    </font>
    <font>
      <b/>
      <sz val="14"/>
      <color theme="1"/>
      <name val="Cambria"/>
      <family val="1"/>
      <scheme val="major"/>
    </font>
    <font>
      <b/>
      <u/>
      <sz val="15"/>
      <color theme="10"/>
      <name val="Cambria"/>
      <family val="1"/>
      <scheme val="major"/>
    </font>
    <font>
      <sz val="15"/>
      <name val="Cambria"/>
      <family val="1"/>
      <scheme val="major"/>
    </font>
    <font>
      <b/>
      <sz val="15"/>
      <color rgb="FFFF0000"/>
      <name val="Cambria"/>
      <family val="1"/>
      <scheme val="major"/>
    </font>
    <font>
      <b/>
      <sz val="11"/>
      <color theme="0"/>
      <name val="Calibri"/>
      <family val="2"/>
      <scheme val="minor"/>
    </font>
    <font>
      <b/>
      <sz val="11"/>
      <color theme="1"/>
      <name val="Calibri"/>
      <family val="2"/>
      <scheme val="minor"/>
    </font>
    <font>
      <b/>
      <sz val="12"/>
      <color theme="0"/>
      <name val="Cambria"/>
      <family val="1"/>
      <scheme val="major"/>
    </font>
    <font>
      <i/>
      <sz val="11"/>
      <color rgb="FF0000CC"/>
      <name val="Cambria"/>
      <family val="1"/>
      <scheme val="major"/>
    </font>
    <font>
      <sz val="8"/>
      <color rgb="FFC00000"/>
      <name val="Cambria"/>
      <family val="1"/>
      <scheme val="major"/>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A7005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0" fontId="21" fillId="0" borderId="0" applyNumberFormat="0" applyFill="0" applyBorder="0" applyAlignment="0" applyProtection="0">
      <alignment vertical="top"/>
      <protection locked="0"/>
    </xf>
    <xf numFmtId="0" fontId="4" fillId="0" borderId="0"/>
    <xf numFmtId="0" fontId="32" fillId="0" borderId="0" applyNumberFormat="0" applyFill="0" applyBorder="0" applyAlignment="0" applyProtection="0">
      <alignment vertical="top"/>
      <protection locked="0"/>
    </xf>
    <xf numFmtId="0" fontId="6" fillId="0" borderId="0"/>
    <xf numFmtId="0" fontId="2" fillId="0" borderId="0"/>
  </cellStyleXfs>
  <cellXfs count="298">
    <xf numFmtId="0" fontId="0" fillId="0" borderId="0" xfId="0"/>
    <xf numFmtId="0" fontId="6" fillId="0" borderId="0" xfId="0" applyFont="1"/>
    <xf numFmtId="0" fontId="8" fillId="0" borderId="0" xfId="0" applyFont="1"/>
    <xf numFmtId="0" fontId="5" fillId="0" borderId="1" xfId="0"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vertical="top" wrapText="1"/>
    </xf>
    <xf numFmtId="0" fontId="6" fillId="0" borderId="1" xfId="0" applyFont="1" applyBorder="1"/>
    <xf numFmtId="0" fontId="6" fillId="0" borderId="2" xfId="0" applyFont="1" applyBorder="1" applyAlignment="1">
      <alignment wrapText="1"/>
    </xf>
    <xf numFmtId="0" fontId="5" fillId="0" borderId="3" xfId="0" applyFont="1" applyBorder="1" applyAlignment="1">
      <alignment horizontal="center" vertical="top"/>
    </xf>
    <xf numFmtId="0" fontId="5" fillId="0" borderId="3" xfId="0" applyFont="1" applyBorder="1" applyAlignment="1">
      <alignment vertical="top"/>
    </xf>
    <xf numFmtId="0" fontId="5" fillId="0" borderId="3" xfId="0" applyFont="1" applyBorder="1" applyAlignment="1">
      <alignment horizontal="left" vertical="top" wrapText="1"/>
    </xf>
    <xf numFmtId="0" fontId="5" fillId="2" borderId="4" xfId="0" applyFont="1" applyFill="1" applyBorder="1" applyAlignment="1">
      <alignment horizontal="center" vertical="top" wrapText="1"/>
    </xf>
    <xf numFmtId="0" fontId="5" fillId="2" borderId="4" xfId="0" applyFont="1" applyFill="1" applyBorder="1" applyAlignment="1">
      <alignment horizontal="center" wrapText="1"/>
    </xf>
    <xf numFmtId="0" fontId="6" fillId="2" borderId="0" xfId="0" applyFont="1" applyFill="1"/>
    <xf numFmtId="0" fontId="6" fillId="0" borderId="3" xfId="0" applyFont="1" applyBorder="1"/>
    <xf numFmtId="0" fontId="5" fillId="0" borderId="0" xfId="0" applyFont="1" applyAlignment="1">
      <alignment vertical="top" wrapText="1"/>
    </xf>
    <xf numFmtId="0" fontId="6" fillId="0" borderId="0" xfId="0" applyFont="1" applyAlignment="1">
      <alignment vertical="top" wrapText="1"/>
    </xf>
    <xf numFmtId="0" fontId="5" fillId="0" borderId="4" xfId="0" applyFont="1" applyBorder="1" applyAlignment="1">
      <alignment vertical="top" wrapText="1"/>
    </xf>
    <xf numFmtId="0" fontId="10" fillId="0" borderId="0" xfId="0" applyFont="1" applyAlignment="1">
      <alignment vertical="top" wrapText="1"/>
    </xf>
    <xf numFmtId="0" fontId="6" fillId="0" borderId="4" xfId="0" applyFont="1" applyBorder="1"/>
    <xf numFmtId="0" fontId="14" fillId="0" borderId="0" xfId="0" applyFont="1"/>
    <xf numFmtId="0" fontId="6" fillId="0" borderId="0" xfId="0" applyFont="1" applyAlignment="1">
      <alignment vertical="top"/>
    </xf>
    <xf numFmtId="0" fontId="6" fillId="0" borderId="0" xfId="0" applyFont="1" applyAlignment="1">
      <alignment vertical="center"/>
    </xf>
    <xf numFmtId="0" fontId="6" fillId="0" borderId="5" xfId="0" applyFont="1" applyBorder="1" applyAlignment="1">
      <alignment vertical="top" wrapText="1"/>
    </xf>
    <xf numFmtId="0" fontId="5" fillId="0" borderId="0" xfId="0" applyFont="1" applyAlignment="1">
      <alignment vertical="top"/>
    </xf>
    <xf numFmtId="0" fontId="0" fillId="0" borderId="0" xfId="0" applyAlignment="1">
      <alignment horizontal="center"/>
    </xf>
    <xf numFmtId="0" fontId="5" fillId="0" borderId="0" xfId="0" applyFont="1"/>
    <xf numFmtId="0" fontId="17" fillId="0" borderId="0" xfId="0" applyFont="1" applyAlignment="1">
      <alignment horizontal="center" wrapText="1"/>
    </xf>
    <xf numFmtId="0" fontId="18" fillId="0" borderId="0" xfId="0" applyFont="1" applyAlignment="1">
      <alignment horizontal="center"/>
    </xf>
    <xf numFmtId="0" fontId="18" fillId="0" borderId="0" xfId="0" applyFont="1"/>
    <xf numFmtId="4" fontId="18" fillId="0" borderId="0" xfId="0" applyNumberFormat="1" applyFont="1" applyAlignment="1">
      <alignment horizontal="center"/>
    </xf>
    <xf numFmtId="0" fontId="17" fillId="0" borderId="0" xfId="0" applyFont="1" applyAlignment="1">
      <alignment horizontal="center" vertical="center"/>
    </xf>
    <xf numFmtId="0" fontId="17" fillId="0" borderId="0" xfId="0" applyFont="1" applyAlignment="1">
      <alignment horizontal="center" vertical="center" wrapText="1"/>
    </xf>
    <xf numFmtId="0" fontId="22" fillId="0" borderId="0" xfId="0" applyFont="1"/>
    <xf numFmtId="0" fontId="20" fillId="0" borderId="17" xfId="0" applyFont="1" applyBorder="1"/>
    <xf numFmtId="0" fontId="27" fillId="4" borderId="0" xfId="0" applyFont="1" applyFill="1" applyAlignment="1">
      <alignment wrapText="1"/>
    </xf>
    <xf numFmtId="0" fontId="23" fillId="4" borderId="0" xfId="0" applyFont="1" applyFill="1"/>
    <xf numFmtId="0" fontId="22" fillId="4" borderId="0" xfId="0" applyFont="1" applyFill="1" applyAlignment="1">
      <alignment wrapText="1"/>
    </xf>
    <xf numFmtId="0" fontId="24" fillId="4" borderId="19" xfId="0" applyFont="1" applyFill="1" applyBorder="1"/>
    <xf numFmtId="0" fontId="28" fillId="4" borderId="22" xfId="0" applyFont="1" applyFill="1" applyBorder="1" applyAlignment="1">
      <alignment horizontal="left" wrapText="1"/>
    </xf>
    <xf numFmtId="0" fontId="27" fillId="4" borderId="22" xfId="0" applyFont="1" applyFill="1" applyBorder="1" applyAlignment="1">
      <alignment wrapText="1"/>
    </xf>
    <xf numFmtId="0" fontId="27" fillId="4" borderId="23" xfId="0" applyFont="1" applyFill="1" applyBorder="1" applyAlignment="1">
      <alignment wrapText="1"/>
    </xf>
    <xf numFmtId="0" fontId="24" fillId="4" borderId="19" xfId="0" applyFont="1" applyFill="1" applyBorder="1" applyAlignment="1">
      <alignment wrapText="1"/>
    </xf>
    <xf numFmtId="0" fontId="22" fillId="4" borderId="22" xfId="0" applyFont="1" applyFill="1" applyBorder="1" applyAlignment="1">
      <alignment wrapText="1"/>
    </xf>
    <xf numFmtId="0" fontId="22" fillId="4" borderId="23" xfId="0" applyFont="1" applyFill="1" applyBorder="1" applyAlignment="1">
      <alignment wrapText="1"/>
    </xf>
    <xf numFmtId="0" fontId="24" fillId="4" borderId="19" xfId="0" applyFont="1" applyFill="1" applyBorder="1" applyAlignment="1">
      <alignment horizontal="left" vertical="top" wrapText="1"/>
    </xf>
    <xf numFmtId="0" fontId="22" fillId="4" borderId="23" xfId="0" applyFont="1" applyFill="1" applyBorder="1"/>
    <xf numFmtId="0" fontId="21" fillId="4" borderId="23" xfId="1" applyFill="1" applyBorder="1" applyAlignment="1" applyProtection="1">
      <alignment wrapText="1"/>
    </xf>
    <xf numFmtId="0" fontId="25" fillId="7" borderId="17" xfId="0" applyFont="1" applyFill="1" applyBorder="1" applyAlignment="1">
      <alignment horizontal="center"/>
    </xf>
    <xf numFmtId="0" fontId="26" fillId="7" borderId="9" xfId="0" applyFont="1" applyFill="1" applyBorder="1" applyAlignment="1">
      <alignment horizontal="center" vertical="center" wrapText="1"/>
    </xf>
    <xf numFmtId="0" fontId="33" fillId="7" borderId="21" xfId="0" applyFont="1" applyFill="1" applyBorder="1" applyAlignment="1">
      <alignment horizontal="center" vertical="center"/>
    </xf>
    <xf numFmtId="0" fontId="26" fillId="7" borderId="26"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22" fillId="0" borderId="1" xfId="0" applyFont="1" applyBorder="1" applyAlignment="1">
      <alignment horizontal="center"/>
    </xf>
    <xf numFmtId="0" fontId="0" fillId="0" borderId="1" xfId="0" applyBorder="1"/>
    <xf numFmtId="4" fontId="22" fillId="0" borderId="1" xfId="0" applyNumberFormat="1" applyFont="1" applyBorder="1" applyAlignment="1">
      <alignment horizontal="center"/>
    </xf>
    <xf numFmtId="0" fontId="0" fillId="0" borderId="1" xfId="0" applyBorder="1" applyAlignment="1">
      <alignment horizontal="center"/>
    </xf>
    <xf numFmtId="164" fontId="31" fillId="0" borderId="1" xfId="0" applyNumberFormat="1" applyFont="1" applyBorder="1" applyAlignment="1">
      <alignment horizontal="center"/>
    </xf>
    <xf numFmtId="0" fontId="21" fillId="4" borderId="23" xfId="1" applyFill="1" applyBorder="1" applyAlignment="1" applyProtection="1">
      <alignment vertical="center"/>
    </xf>
    <xf numFmtId="0" fontId="27" fillId="4" borderId="22" xfId="0" applyFont="1" applyFill="1" applyBorder="1" applyAlignment="1">
      <alignment vertical="center" wrapText="1"/>
    </xf>
    <xf numFmtId="0" fontId="0" fillId="0" borderId="0" xfId="0" applyAlignment="1">
      <alignment vertical="center"/>
    </xf>
    <xf numFmtId="0" fontId="27" fillId="4" borderId="23" xfId="0" applyFont="1" applyFill="1" applyBorder="1" applyAlignment="1" applyProtection="1">
      <alignment vertical="center" wrapText="1"/>
      <protection hidden="1"/>
    </xf>
    <xf numFmtId="0" fontId="23" fillId="4" borderId="0" xfId="0" applyFont="1" applyFill="1" applyProtection="1">
      <protection hidden="1"/>
    </xf>
    <xf numFmtId="0" fontId="24" fillId="4" borderId="19" xfId="0" applyFont="1" applyFill="1" applyBorder="1" applyProtection="1">
      <protection hidden="1"/>
    </xf>
    <xf numFmtId="0" fontId="27" fillId="4" borderId="22" xfId="0" applyFont="1" applyFill="1" applyBorder="1" applyAlignment="1" applyProtection="1">
      <alignment wrapText="1"/>
      <protection hidden="1"/>
    </xf>
    <xf numFmtId="164" fontId="3" fillId="0" borderId="1" xfId="0" applyNumberFormat="1" applyFont="1" applyBorder="1" applyAlignment="1">
      <alignment horizontal="center"/>
    </xf>
    <xf numFmtId="0" fontId="22" fillId="0" borderId="1" xfId="0" applyFont="1" applyBorder="1" applyAlignment="1">
      <alignment wrapText="1"/>
    </xf>
    <xf numFmtId="0" fontId="29" fillId="0" borderId="1" xfId="0" applyFont="1" applyBorder="1" applyAlignment="1">
      <alignment vertical="center" wrapText="1"/>
    </xf>
    <xf numFmtId="0" fontId="22" fillId="0" borderId="0" xfId="0" applyFont="1" applyAlignment="1" applyProtection="1">
      <alignment vertical="top" wrapText="1"/>
      <protection hidden="1"/>
    </xf>
    <xf numFmtId="0" fontId="22" fillId="0" borderId="0" xfId="0" applyFont="1" applyAlignment="1" applyProtection="1">
      <alignment vertical="top"/>
      <protection hidden="1"/>
    </xf>
    <xf numFmtId="0" fontId="6" fillId="0" borderId="0" xfId="0" applyFont="1" applyAlignment="1">
      <alignment wrapText="1"/>
    </xf>
    <xf numFmtId="0" fontId="0" fillId="0" borderId="0" xfId="0" applyAlignment="1">
      <alignment wrapText="1"/>
    </xf>
    <xf numFmtId="0" fontId="6" fillId="11" borderId="0" xfId="0" applyFont="1" applyFill="1" applyAlignment="1">
      <alignment wrapText="1"/>
    </xf>
    <xf numFmtId="0" fontId="0" fillId="11" borderId="0" xfId="0" applyFill="1" applyAlignment="1">
      <alignment wrapText="1"/>
    </xf>
    <xf numFmtId="0" fontId="34" fillId="10" borderId="0" xfId="0" applyFont="1" applyFill="1" applyAlignment="1" applyProtection="1">
      <alignment vertical="top" wrapText="1"/>
      <protection hidden="1"/>
    </xf>
    <xf numFmtId="0" fontId="40" fillId="7" borderId="0" xfId="0" applyFont="1" applyFill="1" applyAlignment="1">
      <alignment vertical="center" wrapText="1"/>
    </xf>
    <xf numFmtId="0" fontId="42" fillId="7" borderId="0" xfId="0" applyFont="1" applyFill="1" applyAlignment="1">
      <alignment horizontal="center" vertical="center" wrapText="1"/>
    </xf>
    <xf numFmtId="0" fontId="43" fillId="3" borderId="0" xfId="0" applyFont="1" applyFill="1" applyAlignment="1">
      <alignment vertical="center" wrapText="1"/>
    </xf>
    <xf numFmtId="0" fontId="44" fillId="3" borderId="0" xfId="0" applyFont="1" applyFill="1"/>
    <xf numFmtId="0" fontId="44" fillId="0" borderId="0" xfId="0" applyFont="1"/>
    <xf numFmtId="0" fontId="44" fillId="7" borderId="0" xfId="0" applyFont="1" applyFill="1"/>
    <xf numFmtId="0" fontId="40" fillId="7" borderId="0" xfId="0" applyFont="1" applyFill="1" applyAlignment="1">
      <alignment horizontal="center" vertical="center" wrapText="1"/>
    </xf>
    <xf numFmtId="0" fontId="47"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5" fillId="0" borderId="28" xfId="0" applyFont="1" applyBorder="1" applyAlignment="1">
      <alignment horizontal="center" vertical="center" wrapText="1"/>
    </xf>
    <xf numFmtId="0" fontId="49" fillId="0" borderId="28" xfId="0" applyFont="1" applyBorder="1" applyAlignment="1">
      <alignment horizontal="center" vertical="center" wrapText="1"/>
    </xf>
    <xf numFmtId="0" fontId="44" fillId="3" borderId="0" xfId="0" applyFont="1" applyFill="1" applyAlignment="1">
      <alignment vertical="center"/>
    </xf>
    <xf numFmtId="0" fontId="57" fillId="3" borderId="0" xfId="0" applyFont="1" applyFill="1" applyAlignment="1">
      <alignment horizontal="center" vertical="center" wrapText="1"/>
    </xf>
    <xf numFmtId="0" fontId="58" fillId="0" borderId="0" xfId="0" applyFont="1"/>
    <xf numFmtId="0" fontId="58" fillId="3" borderId="0" xfId="0" applyFont="1" applyFill="1"/>
    <xf numFmtId="0" fontId="61" fillId="3" borderId="0" xfId="0" applyFont="1" applyFill="1"/>
    <xf numFmtId="0" fontId="58" fillId="3" borderId="0" xfId="0" applyFont="1" applyFill="1" applyAlignment="1">
      <alignment vertical="center"/>
    </xf>
    <xf numFmtId="0" fontId="60" fillId="4" borderId="1" xfId="0" applyFont="1" applyFill="1" applyBorder="1" applyAlignment="1" applyProtection="1">
      <alignment horizontal="center" vertical="center"/>
      <protection hidden="1"/>
    </xf>
    <xf numFmtId="0" fontId="58" fillId="0" borderId="3" xfId="0" applyFont="1" applyBorder="1" applyAlignment="1" applyProtection="1">
      <alignment vertical="center" wrapText="1"/>
      <protection locked="0"/>
    </xf>
    <xf numFmtId="0" fontId="64" fillId="9" borderId="3" xfId="0" applyFont="1" applyFill="1" applyBorder="1" applyAlignment="1" applyProtection="1">
      <alignment horizontal="center" vertical="center" wrapText="1"/>
      <protection hidden="1"/>
    </xf>
    <xf numFmtId="0" fontId="44" fillId="3" borderId="0" xfId="0" applyFont="1" applyFill="1" applyProtection="1">
      <protection hidden="1"/>
    </xf>
    <xf numFmtId="0" fontId="58" fillId="0" borderId="1" xfId="0" applyFont="1" applyBorder="1" applyAlignment="1" applyProtection="1">
      <alignment vertical="center" wrapText="1"/>
      <protection locked="0"/>
    </xf>
    <xf numFmtId="165" fontId="60" fillId="0" borderId="1" xfId="0" applyNumberFormat="1" applyFont="1" applyBorder="1" applyAlignment="1" applyProtection="1">
      <alignment horizontal="left" vertical="center" wrapText="1"/>
      <protection locked="0"/>
    </xf>
    <xf numFmtId="0" fontId="35" fillId="7" borderId="8" xfId="0" applyFont="1" applyFill="1" applyBorder="1" applyAlignment="1" applyProtection="1">
      <alignment vertical="top" wrapText="1"/>
      <protection hidden="1"/>
    </xf>
    <xf numFmtId="0" fontId="48" fillId="7" borderId="8" xfId="0" applyFont="1" applyFill="1" applyBorder="1" applyProtection="1">
      <protection hidden="1"/>
    </xf>
    <xf numFmtId="0" fontId="48" fillId="7" borderId="8" xfId="0" applyFont="1" applyFill="1" applyBorder="1" applyAlignment="1" applyProtection="1">
      <alignment vertical="top" wrapText="1"/>
      <protection hidden="1"/>
    </xf>
    <xf numFmtId="0" fontId="58" fillId="3" borderId="0" xfId="0" applyFont="1" applyFill="1" applyProtection="1">
      <protection hidden="1"/>
    </xf>
    <xf numFmtId="0" fontId="65" fillId="7" borderId="7" xfId="0" applyFont="1" applyFill="1" applyBorder="1" applyAlignment="1" applyProtection="1">
      <alignment vertical="center"/>
      <protection hidden="1"/>
    </xf>
    <xf numFmtId="0" fontId="51" fillId="7" borderId="4" xfId="0" applyFont="1" applyFill="1" applyBorder="1" applyAlignment="1" applyProtection="1">
      <alignment vertical="center"/>
      <protection hidden="1"/>
    </xf>
    <xf numFmtId="0" fontId="51" fillId="7" borderId="2" xfId="0" applyFont="1" applyFill="1" applyBorder="1" applyAlignment="1" applyProtection="1">
      <alignment horizontal="center" vertical="center" wrapText="1"/>
      <protection hidden="1"/>
    </xf>
    <xf numFmtId="0" fontId="66" fillId="7" borderId="3" xfId="0" applyFont="1" applyFill="1" applyBorder="1" applyAlignment="1" applyProtection="1">
      <alignment horizontal="center" vertical="center"/>
      <protection hidden="1"/>
    </xf>
    <xf numFmtId="0" fontId="66" fillId="7" borderId="23" xfId="0" applyFont="1" applyFill="1" applyBorder="1" applyAlignment="1" applyProtection="1">
      <alignment horizontal="center" vertical="center"/>
      <protection hidden="1"/>
    </xf>
    <xf numFmtId="0" fontId="67" fillId="3" borderId="0" xfId="0" applyFont="1" applyFill="1" applyAlignment="1">
      <alignment vertical="center"/>
    </xf>
    <xf numFmtId="164" fontId="68" fillId="0" borderId="1" xfId="0" applyNumberFormat="1" applyFont="1" applyBorder="1" applyAlignment="1" applyProtection="1">
      <alignment horizontal="center" vertical="center"/>
      <protection hidden="1"/>
    </xf>
    <xf numFmtId="166" fontId="68" fillId="0" borderId="3" xfId="0" applyNumberFormat="1" applyFont="1" applyBorder="1" applyAlignment="1" applyProtection="1">
      <alignment vertical="center"/>
      <protection hidden="1"/>
    </xf>
    <xf numFmtId="166" fontId="68" fillId="0" borderId="1" xfId="0" applyNumberFormat="1" applyFont="1" applyBorder="1" applyAlignment="1" applyProtection="1">
      <alignment vertical="center"/>
      <protection hidden="1"/>
    </xf>
    <xf numFmtId="0" fontId="68" fillId="7" borderId="0" xfId="0" applyFont="1" applyFill="1" applyAlignment="1" applyProtection="1">
      <alignment vertical="center" wrapText="1"/>
      <protection hidden="1"/>
    </xf>
    <xf numFmtId="164" fontId="68" fillId="7" borderId="0" xfId="0" applyNumberFormat="1" applyFont="1" applyFill="1" applyAlignment="1" applyProtection="1">
      <alignment horizontal="center" vertical="center"/>
      <protection locked="0" hidden="1"/>
    </xf>
    <xf numFmtId="164" fontId="62" fillId="7" borderId="0" xfId="0" applyNumberFormat="1" applyFont="1" applyFill="1" applyAlignment="1" applyProtection="1">
      <alignment vertical="center"/>
      <protection hidden="1"/>
    </xf>
    <xf numFmtId="164" fontId="69" fillId="7" borderId="0" xfId="0" applyNumberFormat="1" applyFont="1" applyFill="1" applyAlignment="1" applyProtection="1">
      <alignment vertical="center"/>
      <protection hidden="1"/>
    </xf>
    <xf numFmtId="166" fontId="62" fillId="7" borderId="29" xfId="0" applyNumberFormat="1" applyFont="1" applyFill="1" applyBorder="1" applyAlignment="1" applyProtection="1">
      <alignment vertical="center"/>
      <protection hidden="1"/>
    </xf>
    <xf numFmtId="9" fontId="70" fillId="5" borderId="0" xfId="0" applyNumberFormat="1" applyFont="1" applyFill="1" applyAlignment="1" applyProtection="1">
      <alignment horizontal="center" vertical="center" wrapText="1"/>
      <protection hidden="1"/>
    </xf>
    <xf numFmtId="164" fontId="68" fillId="5" borderId="0" xfId="0" applyNumberFormat="1" applyFont="1" applyFill="1" applyAlignment="1" applyProtection="1">
      <alignment horizontal="center" vertical="center"/>
      <protection locked="0" hidden="1"/>
    </xf>
    <xf numFmtId="164" fontId="68" fillId="5" borderId="0" xfId="0" applyNumberFormat="1" applyFont="1" applyFill="1" applyAlignment="1" applyProtection="1">
      <alignment vertical="center"/>
      <protection locked="0" hidden="1"/>
    </xf>
    <xf numFmtId="166" fontId="70" fillId="5" borderId="18" xfId="0" applyNumberFormat="1" applyFont="1" applyFill="1" applyBorder="1" applyAlignment="1" applyProtection="1">
      <alignment vertical="center"/>
      <protection hidden="1"/>
    </xf>
    <xf numFmtId="0" fontId="35" fillId="7" borderId="12" xfId="0" applyFont="1" applyFill="1" applyBorder="1" applyAlignment="1" applyProtection="1">
      <alignment vertical="center"/>
      <protection hidden="1"/>
    </xf>
    <xf numFmtId="164" fontId="35" fillId="7" borderId="12" xfId="0" applyNumberFormat="1" applyFont="1" applyFill="1" applyBorder="1" applyAlignment="1" applyProtection="1">
      <alignment vertical="center"/>
      <protection hidden="1"/>
    </xf>
    <xf numFmtId="166" fontId="50" fillId="7" borderId="24" xfId="0" applyNumberFormat="1" applyFont="1" applyFill="1" applyBorder="1" applyAlignment="1" applyProtection="1">
      <alignment vertical="center"/>
      <protection hidden="1"/>
    </xf>
    <xf numFmtId="0" fontId="46" fillId="3" borderId="0" xfId="0" applyFont="1" applyFill="1"/>
    <xf numFmtId="0" fontId="22" fillId="0" borderId="0" xfId="0" applyFont="1" applyAlignment="1">
      <alignment vertical="top" wrapText="1"/>
    </xf>
    <xf numFmtId="0" fontId="55" fillId="9" borderId="0" xfId="1" applyFont="1" applyFill="1" applyBorder="1" applyAlignment="1" applyProtection="1">
      <alignment horizontal="left" vertical="center" wrapText="1"/>
      <protection hidden="1"/>
    </xf>
    <xf numFmtId="0" fontId="44" fillId="0" borderId="35" xfId="0" applyFont="1" applyBorder="1"/>
    <xf numFmtId="0" fontId="36" fillId="3" borderId="35" xfId="0" applyFont="1" applyFill="1" applyBorder="1" applyAlignment="1">
      <alignment wrapText="1"/>
    </xf>
    <xf numFmtId="0" fontId="43" fillId="3" borderId="35" xfId="0" applyFont="1" applyFill="1" applyBorder="1" applyAlignment="1">
      <alignment horizontal="center" vertical="center" wrapText="1"/>
    </xf>
    <xf numFmtId="0" fontId="55" fillId="9" borderId="14" xfId="1" applyFont="1" applyFill="1" applyBorder="1" applyAlignment="1" applyProtection="1">
      <alignment horizontal="left" vertical="center" wrapText="1"/>
      <protection hidden="1"/>
    </xf>
    <xf numFmtId="0" fontId="55" fillId="9" borderId="16" xfId="1" applyFont="1" applyFill="1" applyBorder="1" applyAlignment="1" applyProtection="1">
      <alignment horizontal="left" vertical="center" wrapText="1"/>
      <protection hidden="1"/>
    </xf>
    <xf numFmtId="0" fontId="55" fillId="9" borderId="13" xfId="1" applyFont="1" applyFill="1" applyBorder="1" applyAlignment="1" applyProtection="1">
      <alignment horizontal="left" vertical="center" wrapText="1"/>
      <protection hidden="1"/>
    </xf>
    <xf numFmtId="0" fontId="60" fillId="0" borderId="1" xfId="0" applyFont="1" applyBorder="1" applyAlignment="1" applyProtection="1">
      <alignment horizontal="center" vertical="center" wrapText="1"/>
      <protection locked="0"/>
    </xf>
    <xf numFmtId="49" fontId="60" fillId="0" borderId="1" xfId="0" applyNumberFormat="1" applyFont="1" applyBorder="1" applyAlignment="1" applyProtection="1">
      <alignment horizontal="center" vertical="center" wrapText="1"/>
      <protection locked="0"/>
    </xf>
    <xf numFmtId="0" fontId="53" fillId="4" borderId="1" xfId="0" applyFont="1" applyFill="1" applyBorder="1" applyAlignment="1" applyProtection="1">
      <alignment horizontal="center" vertical="center" wrapText="1"/>
      <protection locked="0"/>
    </xf>
    <xf numFmtId="0" fontId="54" fillId="4" borderId="1" xfId="0" applyFont="1" applyFill="1" applyBorder="1" applyAlignment="1" applyProtection="1">
      <alignment horizontal="center" vertical="center" wrapText="1"/>
      <protection locked="0"/>
    </xf>
    <xf numFmtId="0" fontId="25" fillId="7" borderId="0" xfId="0" applyFont="1" applyFill="1" applyAlignment="1">
      <alignment horizontal="center"/>
    </xf>
    <xf numFmtId="0" fontId="20" fillId="0" borderId="0" xfId="0" applyFont="1"/>
    <xf numFmtId="0" fontId="46" fillId="0" borderId="0" xfId="0" applyFont="1"/>
    <xf numFmtId="0" fontId="46" fillId="0" borderId="0" xfId="0" applyFont="1" applyAlignment="1">
      <alignment vertical="center"/>
    </xf>
    <xf numFmtId="0" fontId="52" fillId="0" borderId="0" xfId="0" applyFont="1" applyAlignment="1">
      <alignment vertical="center"/>
    </xf>
    <xf numFmtId="0" fontId="60" fillId="0" borderId="0" xfId="0" applyFont="1"/>
    <xf numFmtId="0" fontId="44" fillId="0" borderId="0" xfId="0" applyFont="1" applyAlignment="1">
      <alignment vertical="center"/>
    </xf>
    <xf numFmtId="0" fontId="67" fillId="0" borderId="0" xfId="0" applyFont="1" applyAlignment="1">
      <alignment vertical="center"/>
    </xf>
    <xf numFmtId="0" fontId="63" fillId="3" borderId="0" xfId="0" applyFont="1" applyFill="1"/>
    <xf numFmtId="0" fontId="60" fillId="0" borderId="1" xfId="0" applyFont="1" applyBorder="1" applyAlignment="1" applyProtection="1">
      <alignment vertical="center"/>
      <protection locked="0"/>
    </xf>
    <xf numFmtId="0" fontId="2" fillId="0" borderId="0" xfId="0" applyFont="1"/>
    <xf numFmtId="0" fontId="67" fillId="0" borderId="0" xfId="0"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74" fillId="10" borderId="0" xfId="0" applyFont="1" applyFill="1" applyAlignment="1">
      <alignment vertical="top" wrapText="1"/>
    </xf>
    <xf numFmtId="0" fontId="75" fillId="0" borderId="0" xfId="0" applyFont="1" applyAlignment="1">
      <alignment wrapText="1"/>
    </xf>
    <xf numFmtId="0" fontId="75" fillId="0" borderId="0" xfId="0" applyFont="1"/>
    <xf numFmtId="0" fontId="58" fillId="0" borderId="38" xfId="0" applyFont="1" applyBorder="1" applyAlignment="1" applyProtection="1">
      <alignment horizontal="left" vertical="center" wrapText="1"/>
      <protection locked="0"/>
    </xf>
    <xf numFmtId="0" fontId="58" fillId="0" borderId="39" xfId="0" applyFont="1" applyBorder="1" applyAlignment="1" applyProtection="1">
      <alignment horizontal="left" vertical="center" wrapText="1"/>
      <protection locked="0"/>
    </xf>
    <xf numFmtId="0" fontId="36" fillId="0" borderId="39" xfId="0" applyFont="1" applyBorder="1" applyAlignment="1" applyProtection="1">
      <alignment horizontal="left" vertical="center" wrapText="1"/>
      <protection locked="0"/>
    </xf>
    <xf numFmtId="0" fontId="55" fillId="9" borderId="27" xfId="0" applyFont="1" applyFill="1" applyBorder="1" applyAlignment="1" applyProtection="1">
      <alignment vertical="center" wrapText="1"/>
      <protection hidden="1"/>
    </xf>
    <xf numFmtId="0" fontId="55" fillId="9" borderId="5" xfId="0" applyFont="1" applyFill="1" applyBorder="1" applyAlignment="1" applyProtection="1">
      <alignment vertical="center" wrapText="1"/>
      <protection hidden="1"/>
    </xf>
    <xf numFmtId="0" fontId="55" fillId="9" borderId="3" xfId="0" applyFont="1" applyFill="1" applyBorder="1" applyAlignment="1" applyProtection="1">
      <alignment vertical="center" wrapText="1"/>
      <protection hidden="1"/>
    </xf>
    <xf numFmtId="0" fontId="22" fillId="4" borderId="22" xfId="0" applyFont="1" applyFill="1" applyBorder="1" applyAlignment="1">
      <alignment vertical="center" wrapText="1"/>
    </xf>
    <xf numFmtId="0" fontId="38" fillId="0" borderId="33"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1" xfId="0" applyFont="1" applyBorder="1" applyAlignment="1">
      <alignment horizontal="center" vertical="center" wrapText="1"/>
    </xf>
    <xf numFmtId="0" fontId="57" fillId="0" borderId="0" xfId="0" applyFont="1" applyAlignment="1">
      <alignment horizontal="center" vertical="center" wrapText="1"/>
    </xf>
    <xf numFmtId="0" fontId="77" fillId="3" borderId="0" xfId="0" applyFont="1" applyFill="1" applyAlignment="1">
      <alignment horizontal="center" vertical="center" wrapText="1"/>
    </xf>
    <xf numFmtId="0" fontId="6" fillId="0" borderId="0" xfId="0" applyFont="1" applyAlignment="1">
      <alignment vertical="center" wrapText="1"/>
    </xf>
    <xf numFmtId="0" fontId="6" fillId="12" borderId="0" xfId="0" applyFont="1" applyFill="1" applyAlignment="1">
      <alignment vertical="center" wrapText="1"/>
    </xf>
    <xf numFmtId="0" fontId="6" fillId="12" borderId="0" xfId="0" applyFont="1" applyFill="1"/>
    <xf numFmtId="164" fontId="68" fillId="0" borderId="1" xfId="0" applyNumberFormat="1" applyFont="1" applyBorder="1" applyAlignment="1" applyProtection="1">
      <alignment horizontal="left" vertical="center" wrapText="1"/>
      <protection hidden="1"/>
    </xf>
    <xf numFmtId="0" fontId="35" fillId="7" borderId="11" xfId="0" applyFont="1" applyFill="1" applyBorder="1" applyAlignment="1" applyProtection="1">
      <alignment vertical="top" wrapText="1"/>
      <protection hidden="1"/>
    </xf>
    <xf numFmtId="0" fontId="62" fillId="7" borderId="31" xfId="0" applyFont="1" applyFill="1" applyBorder="1" applyAlignment="1" applyProtection="1">
      <alignment horizontal="left" vertical="center" wrapText="1"/>
      <protection hidden="1"/>
    </xf>
    <xf numFmtId="0" fontId="62" fillId="7" borderId="31" xfId="0" applyFont="1" applyFill="1" applyBorder="1" applyAlignment="1" applyProtection="1">
      <alignment horizontal="left" vertical="center"/>
      <protection hidden="1"/>
    </xf>
    <xf numFmtId="0" fontId="62" fillId="7" borderId="9" xfId="0" applyFont="1" applyFill="1" applyBorder="1" applyAlignment="1" applyProtection="1">
      <alignment horizontal="left" vertical="center" wrapText="1"/>
      <protection hidden="1"/>
    </xf>
    <xf numFmtId="0" fontId="35" fillId="7" borderId="9" xfId="0" applyFont="1" applyFill="1" applyBorder="1" applyAlignment="1" applyProtection="1">
      <alignment horizontal="center" vertical="center" wrapText="1"/>
      <protection hidden="1"/>
    </xf>
    <xf numFmtId="0" fontId="76" fillId="7" borderId="9" xfId="0" applyFont="1" applyFill="1" applyBorder="1" applyAlignment="1" applyProtection="1">
      <alignment horizontal="left" vertical="center" wrapText="1"/>
      <protection hidden="1"/>
    </xf>
    <xf numFmtId="0" fontId="76" fillId="7" borderId="48" xfId="0" applyFont="1" applyFill="1" applyBorder="1" applyAlignment="1" applyProtection="1">
      <alignment horizontal="left" vertical="center" wrapText="1"/>
      <protection hidden="1"/>
    </xf>
    <xf numFmtId="14" fontId="58" fillId="0" borderId="40" xfId="0" applyNumberFormat="1" applyFont="1" applyBorder="1" applyAlignment="1" applyProtection="1">
      <alignment horizontal="left" vertical="center" wrapText="1"/>
      <protection locked="0"/>
    </xf>
    <xf numFmtId="0" fontId="1" fillId="0" borderId="0" xfId="0" applyFont="1"/>
    <xf numFmtId="167" fontId="22" fillId="0" borderId="0" xfId="0" applyNumberFormat="1" applyFont="1" applyAlignment="1">
      <alignment horizontal="center"/>
    </xf>
    <xf numFmtId="167" fontId="22" fillId="0" borderId="0" xfId="0" applyNumberFormat="1" applyFont="1" applyAlignment="1">
      <alignment horizontal="left"/>
    </xf>
    <xf numFmtId="0" fontId="26" fillId="7" borderId="26" xfId="0" applyFont="1" applyFill="1" applyBorder="1" applyAlignment="1">
      <alignment vertical="center" wrapText="1"/>
    </xf>
    <xf numFmtId="0" fontId="78" fillId="0" borderId="0" xfId="0" applyFont="1" applyAlignment="1" applyProtection="1">
      <alignment vertical="center"/>
      <protection hidden="1"/>
    </xf>
    <xf numFmtId="2" fontId="60" fillId="0" borderId="3" xfId="0" applyNumberFormat="1" applyFont="1" applyBorder="1" applyAlignment="1" applyProtection="1">
      <alignment horizontal="center" vertical="center"/>
      <protection locked="0"/>
    </xf>
    <xf numFmtId="2" fontId="35" fillId="7" borderId="4" xfId="0" applyNumberFormat="1" applyFont="1" applyFill="1" applyBorder="1" applyAlignment="1" applyProtection="1">
      <alignment horizontal="center" vertical="center" wrapText="1"/>
      <protection hidden="1"/>
    </xf>
    <xf numFmtId="0" fontId="68" fillId="0" borderId="42" xfId="0" applyFont="1" applyBorder="1" applyAlignment="1" applyProtection="1">
      <alignment vertical="center"/>
      <protection hidden="1"/>
    </xf>
    <xf numFmtId="0" fontId="68" fillId="0" borderId="43" xfId="0" applyFont="1" applyBorder="1" applyAlignment="1" applyProtection="1">
      <alignment vertical="center"/>
      <protection hidden="1"/>
    </xf>
    <xf numFmtId="0" fontId="68" fillId="0" borderId="44" xfId="0" applyFont="1" applyBorder="1" applyAlignment="1" applyProtection="1">
      <alignment vertical="center"/>
      <protection hidden="1"/>
    </xf>
    <xf numFmtId="0" fontId="50" fillId="7" borderId="0" xfId="0" applyFont="1" applyFill="1" applyAlignment="1" applyProtection="1">
      <alignment horizontal="left" vertical="center" wrapText="1"/>
      <protection hidden="1"/>
    </xf>
    <xf numFmtId="0" fontId="62" fillId="7" borderId="0" xfId="0" applyFont="1" applyFill="1" applyAlignment="1" applyProtection="1">
      <alignment horizontal="left" vertical="center" wrapText="1"/>
      <protection hidden="1"/>
    </xf>
    <xf numFmtId="0" fontId="44" fillId="0" borderId="0" xfId="0" applyFont="1" applyAlignment="1">
      <alignment horizontal="center"/>
    </xf>
    <xf numFmtId="0" fontId="36" fillId="0" borderId="3" xfId="0" applyFont="1" applyBorder="1" applyAlignment="1">
      <alignment horizontal="left" vertical="center" wrapText="1"/>
    </xf>
    <xf numFmtId="0" fontId="59" fillId="9" borderId="11" xfId="1" applyFont="1" applyFill="1" applyBorder="1" applyAlignment="1" applyProtection="1">
      <alignment horizontal="center" vertical="center"/>
    </xf>
    <xf numFmtId="0" fontId="59" fillId="9" borderId="12" xfId="1" applyFont="1" applyFill="1" applyBorder="1" applyAlignment="1" applyProtection="1">
      <alignment horizontal="center" vertical="center"/>
    </xf>
    <xf numFmtId="0" fontId="59" fillId="9" borderId="13" xfId="1" applyFont="1" applyFill="1" applyBorder="1" applyAlignment="1" applyProtection="1">
      <alignment horizontal="center" vertical="center"/>
    </xf>
    <xf numFmtId="0" fontId="50" fillId="7" borderId="7" xfId="0" applyFont="1" applyFill="1" applyBorder="1" applyAlignment="1">
      <alignment horizontal="left" vertical="center"/>
    </xf>
    <xf numFmtId="0" fontId="50" fillId="7" borderId="8" xfId="0" applyFont="1" applyFill="1" applyBorder="1" applyAlignment="1">
      <alignment horizontal="left" vertical="center"/>
    </xf>
    <xf numFmtId="0" fontId="50" fillId="7" borderId="2" xfId="0" applyFont="1" applyFill="1" applyBorder="1" applyAlignment="1">
      <alignment horizontal="left" vertical="center"/>
    </xf>
    <xf numFmtId="0" fontId="66" fillId="7" borderId="45" xfId="0" applyFont="1" applyFill="1" applyBorder="1" applyAlignment="1" applyProtection="1">
      <alignment horizontal="left" vertical="center"/>
      <protection hidden="1"/>
    </xf>
    <xf numFmtId="0" fontId="66" fillId="7" borderId="46" xfId="0" applyFont="1" applyFill="1" applyBorder="1" applyAlignment="1" applyProtection="1">
      <alignment horizontal="left" vertical="center"/>
      <protection hidden="1"/>
    </xf>
    <xf numFmtId="0" fontId="66" fillId="7" borderId="47" xfId="0" applyFont="1" applyFill="1" applyBorder="1" applyAlignment="1" applyProtection="1">
      <alignment horizontal="left" vertical="center"/>
      <protection hidden="1"/>
    </xf>
    <xf numFmtId="15" fontId="38" fillId="6" borderId="7" xfId="0" applyNumberFormat="1" applyFont="1" applyFill="1" applyBorder="1" applyAlignment="1">
      <alignment horizontal="right" vertical="center" wrapText="1"/>
    </xf>
    <xf numFmtId="15" fontId="38" fillId="6" borderId="8" xfId="0" applyNumberFormat="1" applyFont="1" applyFill="1" applyBorder="1" applyAlignment="1">
      <alignment horizontal="right" vertical="center" wrapText="1"/>
    </xf>
    <xf numFmtId="15" fontId="38" fillId="6" borderId="12" xfId="0" applyNumberFormat="1" applyFont="1" applyFill="1" applyBorder="1" applyAlignment="1">
      <alignment horizontal="right" vertical="center" wrapText="1"/>
    </xf>
    <xf numFmtId="15" fontId="38" fillId="6" borderId="2" xfId="0" applyNumberFormat="1" applyFont="1" applyFill="1" applyBorder="1" applyAlignment="1">
      <alignment horizontal="right" vertical="center" wrapText="1"/>
    </xf>
    <xf numFmtId="0" fontId="37" fillId="6" borderId="7" xfId="0" applyFont="1" applyFill="1" applyBorder="1" applyAlignment="1">
      <alignment horizontal="left" vertical="center" wrapText="1"/>
    </xf>
    <xf numFmtId="0" fontId="37" fillId="6" borderId="8" xfId="0" applyFont="1" applyFill="1" applyBorder="1" applyAlignment="1">
      <alignment horizontal="left" vertical="center" wrapText="1"/>
    </xf>
    <xf numFmtId="0" fontId="37" fillId="6" borderId="20" xfId="0" applyFont="1" applyFill="1" applyBorder="1" applyAlignment="1">
      <alignment horizontal="left" vertical="center" wrapText="1"/>
    </xf>
    <xf numFmtId="0" fontId="37" fillId="6" borderId="2" xfId="0" applyFont="1" applyFill="1" applyBorder="1" applyAlignment="1">
      <alignment horizontal="left" vertical="center" wrapText="1"/>
    </xf>
    <xf numFmtId="0" fontId="72" fillId="9" borderId="0" xfId="0" applyFont="1" applyFill="1" applyAlignment="1">
      <alignment vertical="center" wrapText="1"/>
    </xf>
    <xf numFmtId="0" fontId="72" fillId="9" borderId="16" xfId="0" applyFont="1" applyFill="1" applyBorder="1" applyAlignment="1">
      <alignment vertical="center" wrapText="1"/>
    </xf>
    <xf numFmtId="0" fontId="73" fillId="9" borderId="0" xfId="0" applyFont="1" applyFill="1" applyAlignment="1">
      <alignment vertical="center" wrapText="1"/>
    </xf>
    <xf numFmtId="0" fontId="36" fillId="3" borderId="36" xfId="0" applyFont="1" applyFill="1" applyBorder="1" applyAlignment="1">
      <alignment horizontal="right" vertical="center" wrapText="1"/>
    </xf>
    <xf numFmtId="0" fontId="36" fillId="3" borderId="37" xfId="0" applyFont="1" applyFill="1" applyBorder="1" applyAlignment="1">
      <alignment horizontal="right" vertical="center" wrapText="1"/>
    </xf>
    <xf numFmtId="0" fontId="71" fillId="9" borderId="0" xfId="1" applyFont="1" applyFill="1" applyBorder="1" applyAlignment="1" applyProtection="1">
      <alignment vertical="center" wrapText="1"/>
      <protection locked="0"/>
    </xf>
    <xf numFmtId="0" fontId="71" fillId="9" borderId="16" xfId="1" applyFont="1" applyFill="1" applyBorder="1" applyAlignment="1" applyProtection="1">
      <alignment vertical="center" wrapText="1"/>
      <protection locked="0"/>
    </xf>
    <xf numFmtId="0" fontId="71" fillId="9" borderId="0" xfId="1" applyFont="1" applyFill="1" applyBorder="1" applyAlignment="1" applyProtection="1">
      <alignment vertical="center"/>
      <protection locked="0"/>
    </xf>
    <xf numFmtId="0" fontId="71" fillId="9" borderId="16" xfId="1" applyFont="1" applyFill="1" applyBorder="1" applyAlignment="1" applyProtection="1">
      <alignment vertical="center"/>
      <protection locked="0"/>
    </xf>
    <xf numFmtId="15" fontId="35" fillId="7" borderId="7" xfId="0" applyNumberFormat="1" applyFont="1" applyFill="1" applyBorder="1" applyAlignment="1">
      <alignment horizontal="center" vertical="center" wrapText="1"/>
    </xf>
    <xf numFmtId="15" fontId="35" fillId="7" borderId="8" xfId="0" applyNumberFormat="1" applyFont="1" applyFill="1" applyBorder="1" applyAlignment="1">
      <alignment horizontal="center" vertical="center" wrapText="1"/>
    </xf>
    <xf numFmtId="15" fontId="35" fillId="7" borderId="2" xfId="0" applyNumberFormat="1" applyFont="1" applyFill="1" applyBorder="1" applyAlignment="1">
      <alignment horizontal="center" vertical="center" wrapText="1"/>
    </xf>
    <xf numFmtId="0" fontId="48" fillId="7" borderId="28" xfId="0" applyFont="1" applyFill="1" applyBorder="1" applyAlignment="1">
      <alignment horizontal="center" vertical="center" wrapText="1"/>
    </xf>
    <xf numFmtId="0" fontId="40" fillId="7" borderId="32" xfId="0" applyFont="1" applyFill="1" applyBorder="1" applyAlignment="1">
      <alignment horizontal="center" vertical="center" wrapText="1"/>
    </xf>
    <xf numFmtId="0" fontId="36" fillId="7" borderId="0" xfId="0" applyFont="1" applyFill="1" applyAlignment="1">
      <alignment horizontal="center" vertical="center" wrapText="1"/>
    </xf>
    <xf numFmtId="0" fontId="50" fillId="7" borderId="7" xfId="0" applyFont="1" applyFill="1" applyBorder="1" applyAlignment="1">
      <alignment horizontal="left" vertical="center" wrapText="1"/>
    </xf>
    <xf numFmtId="0" fontId="50" fillId="7" borderId="8" xfId="0" applyFont="1" applyFill="1" applyBorder="1" applyAlignment="1">
      <alignment horizontal="left" vertical="center" wrapText="1"/>
    </xf>
    <xf numFmtId="0" fontId="50" fillId="7" borderId="20" xfId="0" applyFont="1" applyFill="1" applyBorder="1" applyAlignment="1">
      <alignment horizontal="left" vertical="center" wrapText="1"/>
    </xf>
    <xf numFmtId="0" fontId="50" fillId="7" borderId="2" xfId="0" applyFont="1" applyFill="1" applyBorder="1" applyAlignment="1">
      <alignment horizontal="left" vertical="center" wrapText="1"/>
    </xf>
    <xf numFmtId="0" fontId="50" fillId="7" borderId="28" xfId="0" applyFont="1" applyFill="1" applyBorder="1" applyAlignment="1">
      <alignment horizontal="center" vertical="center" wrapText="1"/>
    </xf>
    <xf numFmtId="0" fontId="38" fillId="8" borderId="28" xfId="0" applyFont="1" applyFill="1" applyBorder="1" applyAlignment="1">
      <alignment horizontal="center" vertical="center" wrapText="1"/>
    </xf>
    <xf numFmtId="0" fontId="70" fillId="5" borderId="0" xfId="0" applyFont="1" applyFill="1" applyAlignment="1" applyProtection="1">
      <alignment horizontal="left" vertical="center" wrapText="1"/>
      <protection hidden="1"/>
    </xf>
    <xf numFmtId="0" fontId="68" fillId="5" borderId="0" xfId="0" applyFont="1" applyFill="1" applyAlignment="1" applyProtection="1">
      <alignment horizontal="left" vertical="center" wrapText="1"/>
      <protection hidden="1"/>
    </xf>
    <xf numFmtId="0" fontId="40" fillId="7" borderId="7" xfId="0" applyFont="1" applyFill="1" applyBorder="1" applyAlignment="1">
      <alignment horizontal="left" vertical="center" wrapText="1"/>
    </xf>
    <xf numFmtId="0" fontId="40" fillId="7" borderId="8" xfId="0" applyFont="1" applyFill="1" applyBorder="1" applyAlignment="1">
      <alignment horizontal="left" vertical="center" wrapText="1"/>
    </xf>
    <xf numFmtId="0" fontId="40" fillId="7" borderId="2" xfId="0" applyFont="1" applyFill="1" applyBorder="1" applyAlignment="1">
      <alignment horizontal="left" vertical="center" wrapText="1"/>
    </xf>
    <xf numFmtId="0" fontId="46" fillId="6" borderId="7"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36" fillId="0" borderId="1" xfId="0" applyFont="1" applyBorder="1" applyAlignment="1">
      <alignment horizontal="left" vertical="center" wrapText="1"/>
    </xf>
    <xf numFmtId="0" fontId="59" fillId="9" borderId="15" xfId="1" applyFont="1" applyFill="1" applyBorder="1" applyAlignment="1" applyProtection="1">
      <alignment horizontal="center" vertical="center" wrapText="1"/>
      <protection locked="0"/>
    </xf>
    <xf numFmtId="0" fontId="59" fillId="9" borderId="0" xfId="1" applyFont="1" applyFill="1" applyBorder="1" applyAlignment="1" applyProtection="1">
      <alignment horizontal="center" vertical="center" wrapText="1"/>
      <protection locked="0"/>
    </xf>
    <xf numFmtId="0" fontId="59" fillId="9" borderId="16" xfId="1" applyFont="1" applyFill="1" applyBorder="1" applyAlignment="1" applyProtection="1">
      <alignment horizontal="center" vertical="center" wrapText="1"/>
      <protection locked="0"/>
    </xf>
    <xf numFmtId="0" fontId="59" fillId="9" borderId="15" xfId="1" applyFont="1" applyFill="1" applyBorder="1" applyAlignment="1" applyProtection="1">
      <alignment horizontal="center" vertical="center"/>
      <protection locked="0"/>
    </xf>
    <xf numFmtId="0" fontId="59" fillId="9" borderId="0" xfId="1" applyFont="1" applyFill="1" applyBorder="1" applyAlignment="1" applyProtection="1">
      <alignment horizontal="center" vertical="center"/>
      <protection locked="0"/>
    </xf>
    <xf numFmtId="0" fontId="59" fillId="9" borderId="16" xfId="1" applyFont="1" applyFill="1" applyBorder="1" applyAlignment="1" applyProtection="1">
      <alignment horizontal="center" vertical="center"/>
      <protection locked="0"/>
    </xf>
    <xf numFmtId="0" fontId="56" fillId="9" borderId="6" xfId="1" applyFont="1" applyFill="1" applyBorder="1" applyAlignment="1" applyProtection="1">
      <alignment horizontal="center" vertical="center" wrapText="1"/>
    </xf>
    <xf numFmtId="0" fontId="56" fillId="9" borderId="20" xfId="1" applyFont="1" applyFill="1" applyBorder="1" applyAlignment="1" applyProtection="1">
      <alignment horizontal="center" vertical="center" wrapText="1"/>
    </xf>
    <xf numFmtId="0" fontId="56" fillId="9" borderId="14" xfId="1" applyFont="1" applyFill="1" applyBorder="1" applyAlignment="1" applyProtection="1">
      <alignment horizontal="center" vertical="center" wrapText="1"/>
    </xf>
    <xf numFmtId="0" fontId="50" fillId="7" borderId="11" xfId="0" applyFont="1" applyFill="1" applyBorder="1" applyAlignment="1" applyProtection="1">
      <alignment horizontal="center" vertical="center"/>
      <protection hidden="1"/>
    </xf>
    <xf numFmtId="0" fontId="50" fillId="7" borderId="12" xfId="0" applyFont="1" applyFill="1" applyBorder="1" applyAlignment="1" applyProtection="1">
      <alignment horizontal="center" vertical="center"/>
      <protection hidden="1"/>
    </xf>
    <xf numFmtId="0" fontId="42" fillId="7" borderId="0" xfId="0" applyFont="1" applyFill="1" applyAlignment="1">
      <alignment horizontal="center" vertical="center" wrapText="1"/>
    </xf>
    <xf numFmtId="0" fontId="66" fillId="7" borderId="3" xfId="0" applyFont="1" applyFill="1" applyBorder="1" applyAlignment="1" applyProtection="1">
      <alignment horizontal="center" vertical="center"/>
      <protection hidden="1"/>
    </xf>
    <xf numFmtId="0" fontId="66" fillId="7" borderId="25" xfId="0" applyFont="1" applyFill="1" applyBorder="1" applyAlignment="1" applyProtection="1">
      <alignment horizontal="center" vertical="center"/>
      <protection hidden="1"/>
    </xf>
    <xf numFmtId="0" fontId="51" fillId="7" borderId="30" xfId="0" applyFont="1" applyFill="1" applyBorder="1" applyAlignment="1" applyProtection="1">
      <alignment horizontal="left" vertical="center" wrapText="1"/>
      <protection hidden="1"/>
    </xf>
    <xf numFmtId="0" fontId="51" fillId="7" borderId="9" xfId="0" applyFont="1" applyFill="1" applyBorder="1" applyAlignment="1" applyProtection="1">
      <alignment horizontal="left" vertical="center" wrapText="1"/>
      <protection hidden="1"/>
    </xf>
    <xf numFmtId="0" fontId="51" fillId="7" borderId="10" xfId="0" applyFont="1" applyFill="1" applyBorder="1" applyAlignment="1" applyProtection="1">
      <alignment horizontal="left" vertical="center" wrapText="1"/>
      <protection hidden="1"/>
    </xf>
    <xf numFmtId="0" fontId="39" fillId="0" borderId="0" xfId="0" applyFont="1" applyAlignment="1" applyProtection="1">
      <alignment horizontal="center" vertical="center" wrapText="1"/>
      <protection locked="0" hidden="1"/>
    </xf>
    <xf numFmtId="0" fontId="41" fillId="7" borderId="0" xfId="0" applyFont="1" applyFill="1" applyAlignment="1">
      <alignment horizontal="center" vertical="center" wrapText="1"/>
    </xf>
    <xf numFmtId="0" fontId="35" fillId="7" borderId="33" xfId="0" applyFont="1" applyFill="1" applyBorder="1" applyAlignment="1">
      <alignment horizontal="center" vertical="center" wrapText="1"/>
    </xf>
    <xf numFmtId="0" fontId="35" fillId="7" borderId="34" xfId="0" applyFont="1" applyFill="1" applyBorder="1" applyAlignment="1">
      <alignment horizontal="center" vertical="center" wrapText="1"/>
    </xf>
    <xf numFmtId="0" fontId="53" fillId="3" borderId="27" xfId="0" applyFont="1" applyFill="1" applyBorder="1" applyAlignment="1">
      <alignment horizontal="left" vertical="center" wrapText="1"/>
    </xf>
    <xf numFmtId="0" fontId="53" fillId="3" borderId="3" xfId="0" applyFont="1" applyFill="1" applyBorder="1" applyAlignment="1">
      <alignment horizontal="left" vertical="center" wrapText="1"/>
    </xf>
    <xf numFmtId="0" fontId="50" fillId="7" borderId="6" xfId="0" applyFont="1" applyFill="1" applyBorder="1" applyAlignment="1">
      <alignment horizontal="left" vertical="center" wrapText="1"/>
    </xf>
    <xf numFmtId="0" fontId="50" fillId="7" borderId="0" xfId="0" applyFont="1" applyFill="1" applyAlignment="1">
      <alignment horizontal="left" vertical="center" wrapText="1"/>
    </xf>
    <xf numFmtId="0" fontId="52" fillId="12" borderId="33" xfId="1" applyFont="1" applyFill="1" applyBorder="1" applyAlignment="1" applyProtection="1">
      <alignment horizontal="center" vertical="center" wrapText="1"/>
    </xf>
    <xf numFmtId="0" fontId="52" fillId="12" borderId="34" xfId="1" applyFont="1" applyFill="1" applyBorder="1" applyAlignment="1" applyProtection="1">
      <alignment horizontal="center" vertical="center" wrapText="1"/>
    </xf>
    <xf numFmtId="0" fontId="52" fillId="12" borderId="41" xfId="1" applyFont="1" applyFill="1" applyBorder="1" applyAlignment="1" applyProtection="1">
      <alignment horizontal="center" vertical="center" wrapText="1"/>
    </xf>
    <xf numFmtId="0" fontId="13" fillId="0" borderId="0" xfId="0" applyFont="1" applyAlignment="1">
      <alignment wrapText="1"/>
    </xf>
    <xf numFmtId="0" fontId="15" fillId="0" borderId="0" xfId="0" applyFont="1" applyAlignment="1">
      <alignment wrapText="1"/>
    </xf>
    <xf numFmtId="0" fontId="7" fillId="0" borderId="7" xfId="0" applyFont="1" applyBorder="1" applyAlignment="1">
      <alignment vertical="top" wrapText="1"/>
    </xf>
    <xf numFmtId="0" fontId="6" fillId="0" borderId="8" xfId="0" applyFont="1" applyBorder="1" applyAlignment="1">
      <alignment vertical="top" wrapText="1"/>
    </xf>
    <xf numFmtId="0" fontId="6" fillId="0" borderId="2" xfId="0" applyFont="1" applyBorder="1" applyAlignment="1">
      <alignment vertical="top" wrapText="1"/>
    </xf>
    <xf numFmtId="0" fontId="14" fillId="0" borderId="6"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11" xfId="0" applyFont="1" applyBorder="1" applyAlignment="1">
      <alignment vertical="top" wrapText="1"/>
    </xf>
    <xf numFmtId="0" fontId="14" fillId="0" borderId="13" xfId="0" applyFont="1" applyBorder="1" applyAlignment="1">
      <alignment vertical="top" wrapText="1"/>
    </xf>
    <xf numFmtId="0" fontId="5" fillId="0" borderId="7" xfId="0" applyFont="1" applyBorder="1"/>
    <xf numFmtId="0" fontId="5" fillId="0" borderId="2" xfId="0" applyFont="1" applyBorder="1"/>
    <xf numFmtId="0" fontId="5" fillId="0" borderId="7" xfId="0" applyFont="1" applyBorder="1" applyAlignment="1">
      <alignment wrapText="1"/>
    </xf>
    <xf numFmtId="0" fontId="6" fillId="0" borderId="8" xfId="0" applyFont="1" applyBorder="1" applyAlignment="1">
      <alignment wrapText="1"/>
    </xf>
    <xf numFmtId="0" fontId="11" fillId="0" borderId="7" xfId="0" applyFont="1" applyBorder="1" applyAlignment="1">
      <alignment vertical="top" wrapText="1"/>
    </xf>
    <xf numFmtId="0" fontId="10" fillId="2" borderId="7" xfId="0" applyFont="1" applyFill="1" applyBorder="1" applyAlignment="1">
      <alignment horizontal="center" wrapText="1"/>
    </xf>
    <xf numFmtId="0" fontId="6" fillId="0" borderId="8" xfId="0" applyFont="1" applyBorder="1" applyAlignment="1">
      <alignment horizontal="center" wrapText="1"/>
    </xf>
    <xf numFmtId="0" fontId="6" fillId="0" borderId="2" xfId="0" applyFont="1" applyBorder="1" applyAlignment="1">
      <alignment horizontal="center" wrapText="1"/>
    </xf>
    <xf numFmtId="0" fontId="7" fillId="0" borderId="7" xfId="0" applyFont="1" applyBorder="1" applyAlignment="1">
      <alignment horizontal="center" wrapText="1"/>
    </xf>
    <xf numFmtId="0" fontId="0" fillId="0" borderId="8" xfId="0" applyBorder="1" applyAlignment="1">
      <alignment horizontal="center" wrapText="1"/>
    </xf>
    <xf numFmtId="0" fontId="0" fillId="0" borderId="2" xfId="0" applyBorder="1" applyAlignment="1">
      <alignment horizontal="center" wrapText="1"/>
    </xf>
    <xf numFmtId="0" fontId="7" fillId="0" borderId="7" xfId="0" applyFont="1" applyBorder="1"/>
    <xf numFmtId="0" fontId="6" fillId="0" borderId="8" xfId="0" applyFont="1" applyBorder="1"/>
    <xf numFmtId="0" fontId="6" fillId="0" borderId="2" xfId="0" applyFont="1" applyBorder="1"/>
    <xf numFmtId="0" fontId="19" fillId="0" borderId="0" xfId="0" applyFont="1" applyAlignment="1">
      <alignment horizontal="center"/>
    </xf>
  </cellXfs>
  <cellStyles count="6">
    <cellStyle name="Hyperlink" xfId="1" builtinId="8"/>
    <cellStyle name="Hyperlink 2" xfId="3" xr:uid="{00000000-0005-0000-0000-000001000000}"/>
    <cellStyle name="Normal" xfId="0" builtinId="0"/>
    <cellStyle name="Normal 2" xfId="4" xr:uid="{00000000-0005-0000-0000-000003000000}"/>
    <cellStyle name="Normal 3" xfId="2" xr:uid="{00000000-0005-0000-0000-000004000000}"/>
    <cellStyle name="Normal 3 2" xfId="5" xr:uid="{7B5C95FB-A1A7-4DE1-B1C8-F6019580AF6D}"/>
  </cellStyles>
  <dxfs count="15">
    <dxf>
      <fill>
        <patternFill>
          <bgColor rgb="FFFFFF00"/>
        </patternFill>
      </fill>
    </dxf>
    <dxf>
      <font>
        <color theme="0" tint="-0.499984740745262"/>
      </font>
    </dxf>
    <dxf>
      <fill>
        <patternFill>
          <bgColor rgb="FFFFC000"/>
        </patternFill>
      </fill>
    </dxf>
    <dxf>
      <font>
        <b/>
        <i val="0"/>
      </font>
      <fill>
        <patternFill>
          <bgColor rgb="FFFFC000"/>
        </patternFill>
      </fill>
    </dxf>
    <dxf>
      <font>
        <b/>
        <i val="0"/>
      </font>
      <fill>
        <patternFill>
          <bgColor rgb="FFFFC000"/>
        </patternFill>
      </fill>
    </dxf>
    <dxf>
      <fill>
        <patternFill>
          <bgColor theme="5" tint="0.79998168889431442"/>
        </patternFill>
      </fill>
      <border>
        <left style="thin">
          <color indexed="64"/>
        </left>
        <right style="thin">
          <color indexed="64"/>
        </right>
        <top style="thin">
          <color indexed="64"/>
        </top>
        <bottom style="thin">
          <color indexed="64"/>
        </bottom>
      </border>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strike val="0"/>
        <color theme="0"/>
      </font>
      <fill>
        <patternFill>
          <bgColor theme="4" tint="-0.499984740745262"/>
        </patternFill>
      </fill>
    </dxf>
    <dxf>
      <font>
        <strike val="0"/>
        <color theme="0"/>
      </font>
      <fill>
        <patternFill>
          <bgColor theme="4" tint="-0.499984740745262"/>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4" tint="-0.499984740745262"/>
        </patternFill>
      </fill>
    </dxf>
    <dxf>
      <fill>
        <patternFill>
          <bgColor theme="4" tint="-0.499984740745262"/>
        </patternFill>
      </fill>
    </dxf>
    <dxf>
      <fill>
        <patternFill>
          <bgColor theme="4" tint="-0.499984740745262"/>
        </patternFill>
      </fill>
    </dxf>
    <dxf>
      <fill>
        <patternFill>
          <bgColor theme="4" tint="-0.499984740745262"/>
        </patternFill>
      </fill>
    </dxf>
  </dxfs>
  <tableStyles count="4" defaultTableStyle="TableStyleMedium9" defaultPivotStyle="PivotStyleLight16">
    <tableStyle name="PivotTable Style 1" table="0" count="1" xr9:uid="{00000000-0011-0000-FFFF-FFFF00000000}">
      <tableStyleElement type="wholeTable" dxfId="14"/>
    </tableStyle>
    <tableStyle name="PivotTable Style 2" table="0" count="1" xr9:uid="{00000000-0011-0000-FFFF-FFFF01000000}">
      <tableStyleElement type="wholeTable" dxfId="13"/>
    </tableStyle>
    <tableStyle name="PivotTable Style 3" table="0" count="2" xr9:uid="{00000000-0011-0000-FFFF-FFFF02000000}">
      <tableStyleElement type="totalRow" dxfId="12"/>
      <tableStyleElement type="firstHeaderCell" dxfId="11"/>
    </tableStyle>
    <tableStyle name="PivotTable Style 4" table="0" count="3" xr9:uid="{00000000-0011-0000-FFFF-FFFF03000000}">
      <tableStyleElement type="wholeTable" dxfId="10"/>
      <tableStyleElement type="headerRow" dxfId="9"/>
      <tableStyleElement type="totalRow" dxfId="8"/>
    </tableStyle>
  </tableStyles>
  <colors>
    <mruColors>
      <color rgb="FF0000CC"/>
      <color rgb="FFA70050"/>
      <color rgb="FFCCCCFF"/>
      <color rgb="FFFFCCFF"/>
      <color rgb="FFFF3399"/>
      <color rgb="FF084B6C"/>
      <color rgb="FF142D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25223</xdr:colOff>
      <xdr:row>0</xdr:row>
      <xdr:rowOff>0</xdr:rowOff>
    </xdr:from>
    <xdr:to>
      <xdr:col>1</xdr:col>
      <xdr:colOff>3577589</xdr:colOff>
      <xdr:row>3</xdr:row>
      <xdr:rowOff>460066</xdr:rowOff>
    </xdr:to>
    <xdr:pic>
      <xdr:nvPicPr>
        <xdr:cNvPr id="6" name="Picture 5">
          <a:extLst>
            <a:ext uri="{FF2B5EF4-FFF2-40B4-BE49-F238E27FC236}">
              <a16:creationId xmlns:a16="http://schemas.microsoft.com/office/drawing/2014/main" id="{BB2B6065-326F-419B-8A9D-EE2B723F6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23" y="0"/>
          <a:ext cx="4475339" cy="17578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niversityofgalway.ie/payroll/paidontimesheet/formanagers/" TargetMode="External"/><Relationship Id="rId13" Type="http://schemas.openxmlformats.org/officeDocument/2006/relationships/drawing" Target="../drawings/drawing1.xml"/><Relationship Id="rId3" Type="http://schemas.openxmlformats.org/officeDocument/2006/relationships/hyperlink" Target="https://www.universityofgalway.ie/payroll/paidontimesheet/" TargetMode="External"/><Relationship Id="rId7" Type="http://schemas.openxmlformats.org/officeDocument/2006/relationships/hyperlink" Target="https://www.universityofgalway.ie/human-resources/recruitment-and-selection/recruitment-and-selection/teachingsupportstaff/" TargetMode="External"/><Relationship Id="rId12" Type="http://schemas.openxmlformats.org/officeDocument/2006/relationships/printerSettings" Target="../printerSettings/printerSettings1.bin"/><Relationship Id="rId2" Type="http://schemas.openxmlformats.org/officeDocument/2006/relationships/hyperlink" Target="https://www.universityofgalway.ie/human-resources/recruitment-and-selection/recruitment-and-selection/teachingsupportstaff/" TargetMode="External"/><Relationship Id="rId1" Type="http://schemas.openxmlformats.org/officeDocument/2006/relationships/hyperlink" Target="http://www.nuigalway.ie/payroll/casualpayments/" TargetMode="External"/><Relationship Id="rId6" Type="http://schemas.openxmlformats.org/officeDocument/2006/relationships/hyperlink" Target="https://www.universityofgalway.ie/payroll/payrollinformation/payrolldeadlines/" TargetMode="External"/><Relationship Id="rId11" Type="http://schemas.openxmlformats.org/officeDocument/2006/relationships/hyperlink" Target="mailto:hrta@universityofgalway.ie" TargetMode="External"/><Relationship Id="rId5" Type="http://schemas.openxmlformats.org/officeDocument/2006/relationships/hyperlink" Target="https://www.universityofgalway.ie/payroll/payrollinformation/payrollfaqs/" TargetMode="External"/><Relationship Id="rId10" Type="http://schemas.openxmlformats.org/officeDocument/2006/relationships/hyperlink" Target="https://www.universityofgalway.ie/media/humanresources/publicdocuments/forms/New-Hourly-Paid-Employee-Set-Up-Form-(Foirm-um-Shocr%C3%BA-Conartha-d%E2%80%99Fhostaithe-a-%C3%8Doctar-de-r%C3%A9ir-na-hUaire_).xlsx" TargetMode="External"/><Relationship Id="rId4" Type="http://schemas.openxmlformats.org/officeDocument/2006/relationships/hyperlink" Target="https://www.universityofgalway.ie/payroll/paymentdates/" TargetMode="External"/><Relationship Id="rId9" Type="http://schemas.openxmlformats.org/officeDocument/2006/relationships/hyperlink" Target="http://www.nuigalway.ie/payroll/casualpayment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niversityofgalway.ie/human-resources/duringemployment/forms/" TargetMode="External"/><Relationship Id="rId1" Type="http://schemas.openxmlformats.org/officeDocument/2006/relationships/hyperlink" Target="https://www.universityofgalway.ie/payroll/paidontimesheet/formanager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I216"/>
  <sheetViews>
    <sheetView tabSelected="1" topLeftCell="A29" zoomScale="80" zoomScaleNormal="80" workbookViewId="0">
      <selection activeCell="F30" sqref="F30"/>
    </sheetView>
  </sheetViews>
  <sheetFormatPr defaultRowHeight="12.75" x14ac:dyDescent="0.2"/>
  <cols>
    <col min="1" max="1" width="14" style="79" customWidth="1"/>
    <col min="2" max="2" width="69.5703125" style="79" customWidth="1"/>
    <col min="3" max="3" width="60.42578125" style="79" customWidth="1"/>
    <col min="4" max="4" width="32.28515625" style="79" customWidth="1"/>
    <col min="5" max="5" width="37.7109375" style="79" customWidth="1"/>
    <col min="6" max="6" width="36.7109375" style="79" customWidth="1"/>
    <col min="7" max="7" width="30.140625" style="79" customWidth="1"/>
    <col min="8" max="8" width="16.85546875" style="79" customWidth="1"/>
    <col min="9" max="9" width="19.7109375" style="79" bestFit="1" customWidth="1"/>
    <col min="10" max="10" width="13.7109375" style="79" customWidth="1"/>
    <col min="11" max="16384" width="9.140625" style="79"/>
  </cols>
  <sheetData>
    <row r="1" spans="1:61" ht="11.25" customHeight="1" x14ac:dyDescent="0.2">
      <c r="A1" s="223"/>
      <c r="B1" s="223"/>
      <c r="C1" s="250"/>
      <c r="D1" s="250"/>
      <c r="E1" s="250"/>
      <c r="F1" s="250"/>
      <c r="G1" s="250"/>
      <c r="H1" s="77"/>
      <c r="I1" s="77"/>
      <c r="J1" s="78"/>
      <c r="K1" s="78"/>
      <c r="L1" s="78"/>
      <c r="M1" s="78"/>
      <c r="N1" s="78"/>
      <c r="O1" s="77"/>
      <c r="P1" s="77"/>
      <c r="Q1" s="87"/>
      <c r="R1" s="87"/>
      <c r="S1" s="87"/>
      <c r="T1" s="87"/>
      <c r="U1" s="87"/>
      <c r="V1" s="87"/>
      <c r="W1" s="87"/>
      <c r="X1" s="87"/>
      <c r="Y1" s="87"/>
      <c r="Z1" s="87"/>
      <c r="AA1" s="87"/>
      <c r="AB1" s="87"/>
      <c r="AC1" s="87"/>
      <c r="AD1" s="78"/>
      <c r="AE1" s="77"/>
      <c r="AF1" s="78"/>
      <c r="AG1" s="78"/>
      <c r="AH1" s="78"/>
      <c r="AI1" s="78"/>
      <c r="AJ1" s="78"/>
      <c r="AK1" s="77"/>
      <c r="AL1" s="77"/>
      <c r="AM1" s="87"/>
      <c r="AN1" s="87"/>
      <c r="AO1" s="87"/>
      <c r="AP1" s="87"/>
      <c r="AQ1" s="87"/>
      <c r="AR1" s="87"/>
      <c r="AS1" s="87"/>
      <c r="AT1" s="87"/>
      <c r="AU1" s="87"/>
      <c r="AV1" s="87"/>
      <c r="AW1" s="87"/>
      <c r="AX1" s="87"/>
      <c r="AY1" s="87"/>
      <c r="AZ1" s="78"/>
      <c r="BA1" s="77"/>
      <c r="BB1" s="87"/>
      <c r="BC1" s="87"/>
      <c r="BD1" s="87"/>
      <c r="BE1" s="87"/>
      <c r="BF1" s="87"/>
      <c r="BG1" s="87"/>
      <c r="BH1" s="87"/>
      <c r="BI1" s="87"/>
    </row>
    <row r="2" spans="1:61" ht="51.75" customHeight="1" x14ac:dyDescent="0.2">
      <c r="A2" s="80"/>
      <c r="B2" s="75"/>
      <c r="C2" s="256" t="s">
        <v>151</v>
      </c>
      <c r="D2" s="256"/>
      <c r="E2" s="256"/>
      <c r="F2" s="76"/>
      <c r="G2" s="76"/>
      <c r="H2" s="77"/>
      <c r="I2" s="77"/>
      <c r="J2" s="78"/>
      <c r="K2" s="78"/>
      <c r="L2" s="78"/>
      <c r="M2" s="78"/>
      <c r="N2" s="78"/>
      <c r="O2" s="77"/>
      <c r="P2" s="77"/>
      <c r="Q2" s="87"/>
      <c r="R2" s="87"/>
      <c r="S2" s="87"/>
      <c r="T2" s="87"/>
      <c r="U2" s="87"/>
      <c r="V2" s="87"/>
      <c r="W2" s="87"/>
      <c r="X2" s="87"/>
      <c r="Y2" s="87"/>
      <c r="Z2" s="87"/>
      <c r="AA2" s="87"/>
      <c r="AB2" s="87"/>
      <c r="AC2" s="87"/>
      <c r="AD2" s="78"/>
      <c r="AE2" s="77"/>
      <c r="AF2" s="78"/>
      <c r="AG2" s="78"/>
      <c r="AH2" s="78"/>
      <c r="AI2" s="78"/>
      <c r="AJ2" s="78"/>
      <c r="AK2" s="77"/>
      <c r="AL2" s="77"/>
      <c r="AM2" s="87"/>
      <c r="AN2" s="87"/>
      <c r="AO2" s="87"/>
      <c r="AP2" s="87"/>
      <c r="AQ2" s="87"/>
      <c r="AR2" s="87"/>
      <c r="AS2" s="87"/>
      <c r="AT2" s="87"/>
      <c r="AU2" s="87"/>
      <c r="AV2" s="87"/>
      <c r="AW2" s="87"/>
      <c r="AX2" s="87"/>
      <c r="AY2" s="87"/>
      <c r="AZ2" s="78"/>
      <c r="BA2" s="77"/>
      <c r="BB2" s="87"/>
      <c r="BC2" s="87"/>
      <c r="BD2" s="87"/>
      <c r="BE2" s="87"/>
      <c r="BF2" s="87"/>
      <c r="BG2" s="87"/>
      <c r="BH2" s="87"/>
      <c r="BI2" s="87"/>
    </row>
    <row r="3" spans="1:61" ht="39" customHeight="1" x14ac:dyDescent="0.2">
      <c r="A3" s="81"/>
      <c r="B3" s="81"/>
      <c r="C3" s="257" t="str">
        <f>List2!D5</f>
        <v xml:space="preserve">University of Galway </v>
      </c>
      <c r="D3" s="257"/>
      <c r="E3" s="257"/>
      <c r="F3" s="76"/>
      <c r="G3" s="76"/>
      <c r="H3" s="77"/>
      <c r="I3" s="77"/>
      <c r="J3" s="78"/>
      <c r="K3" s="78"/>
      <c r="L3" s="78"/>
      <c r="M3" s="78"/>
      <c r="N3" s="78"/>
      <c r="O3" s="87"/>
      <c r="P3" s="87"/>
      <c r="Q3" s="87"/>
      <c r="R3" s="87"/>
      <c r="S3" s="87"/>
      <c r="T3" s="87"/>
      <c r="U3" s="87"/>
      <c r="V3" s="87"/>
      <c r="W3" s="87"/>
      <c r="X3" s="87"/>
      <c r="Y3" s="87"/>
      <c r="Z3" s="87"/>
      <c r="AA3" s="87"/>
      <c r="AB3" s="87"/>
      <c r="AC3" s="87"/>
      <c r="AD3" s="78"/>
      <c r="AE3" s="87"/>
      <c r="AF3" s="78"/>
      <c r="AG3" s="78"/>
      <c r="AH3" s="78"/>
      <c r="AI3" s="78"/>
      <c r="AJ3" s="78"/>
      <c r="AK3" s="87"/>
      <c r="AL3" s="87"/>
      <c r="AM3" s="87"/>
      <c r="AN3" s="87"/>
      <c r="AO3" s="87"/>
      <c r="AP3" s="87"/>
      <c r="AQ3" s="87"/>
      <c r="AR3" s="87"/>
      <c r="AS3" s="87"/>
      <c r="AT3" s="87"/>
      <c r="AU3" s="87"/>
      <c r="AV3" s="87"/>
      <c r="AW3" s="87"/>
      <c r="AX3" s="87"/>
      <c r="AY3" s="87"/>
      <c r="AZ3" s="78"/>
      <c r="BA3" s="87"/>
      <c r="BB3" s="87"/>
      <c r="BC3" s="87"/>
      <c r="BD3" s="87"/>
      <c r="BE3" s="87"/>
      <c r="BF3" s="87"/>
      <c r="BG3" s="87"/>
      <c r="BH3" s="87"/>
      <c r="BI3" s="87"/>
    </row>
    <row r="4" spans="1:61" ht="42" customHeight="1" x14ac:dyDescent="0.2">
      <c r="A4" s="81"/>
      <c r="B4" s="81"/>
      <c r="C4" s="257" t="str">
        <f>List2!D6</f>
        <v>Exam Correctors Timesheet v3.22</v>
      </c>
      <c r="D4" s="257"/>
      <c r="E4" s="257"/>
      <c r="F4" s="76"/>
      <c r="G4" s="76"/>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row>
    <row r="5" spans="1:61" ht="6.75" customHeight="1" x14ac:dyDescent="0.2">
      <c r="A5" s="148"/>
      <c r="B5" s="148"/>
      <c r="C5" s="149"/>
      <c r="D5" s="149"/>
      <c r="E5" s="150"/>
      <c r="F5" s="150"/>
      <c r="G5" s="150"/>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row>
    <row r="6" spans="1:61" s="138" customFormat="1" ht="109.5" customHeight="1" x14ac:dyDescent="0.3">
      <c r="A6" s="222" t="str">
        <f>List2!D7</f>
        <v>PURPOSE: This form is specifically intended for marking essays that contribute to the overall examination result. 
It should not be used for essay corrections that do not impact the examination marks. 
Please reserve the use of this form exclusively for marking essays that carry examination weightage.</v>
      </c>
      <c r="B6" s="222"/>
      <c r="C6" s="222"/>
      <c r="D6" s="222"/>
      <c r="E6" s="222"/>
      <c r="F6" s="222"/>
      <c r="G6" s="222"/>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row>
    <row r="7" spans="1:61" s="138" customFormat="1" ht="4.5" customHeight="1" x14ac:dyDescent="0.3">
      <c r="A7" s="82"/>
      <c r="B7" s="82"/>
      <c r="C7" s="82"/>
      <c r="D7" s="82"/>
      <c r="E7" s="82"/>
      <c r="F7" s="82"/>
      <c r="G7" s="82"/>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row>
    <row r="8" spans="1:61" s="138" customFormat="1" ht="59.25" customHeight="1" x14ac:dyDescent="0.3">
      <c r="A8" s="221" t="str">
        <f>List2!D8</f>
        <v>Please note that this timesheet must be completed on screen. DO NOT ATTEMPT to email this timesheet until all the relevant lines have been completed as the timesheet will be returned if any information is incorrect or incomplete.</v>
      </c>
      <c r="B8" s="221"/>
      <c r="C8" s="221"/>
      <c r="D8" s="221"/>
      <c r="E8" s="221"/>
      <c r="F8" s="221"/>
      <c r="G8" s="221"/>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row>
    <row r="9" spans="1:61" s="138" customFormat="1" ht="6" customHeight="1" x14ac:dyDescent="0.3">
      <c r="A9" s="83"/>
      <c r="B9" s="83"/>
      <c r="C9" s="83"/>
      <c r="D9" s="83"/>
      <c r="E9" s="83"/>
      <c r="F9" s="83"/>
      <c r="G9" s="83"/>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row>
    <row r="10" spans="1:61" s="138" customFormat="1" ht="63.75" customHeight="1" x14ac:dyDescent="0.3">
      <c r="A10" s="221" t="str">
        <f>List2!D9</f>
        <v xml:space="preserve">DEADLINE: If this timesheet is completed accurately and emailed by the BUDGET HOLDER OR DELEGATE APPROVER for the specific Cost Centre to the Bureau no later than 5pm on the 10th (except December, which has a deadline of November 28th, 2025) it will be included in the next payroll. </v>
      </c>
      <c r="B10" s="221"/>
      <c r="C10" s="221"/>
      <c r="D10" s="221"/>
      <c r="E10" s="221"/>
      <c r="F10" s="221"/>
      <c r="G10" s="221"/>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row>
    <row r="11" spans="1:61" s="138" customFormat="1" ht="6" customHeight="1" x14ac:dyDescent="0.3">
      <c r="A11" s="84"/>
      <c r="B11" s="84"/>
      <c r="C11" s="84"/>
      <c r="D11" s="84"/>
      <c r="E11" s="84"/>
      <c r="F11" s="84"/>
      <c r="G11" s="84"/>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row>
    <row r="12" spans="1:61" s="138" customFormat="1" ht="38.25" customHeight="1" x14ac:dyDescent="0.3">
      <c r="A12" s="229" t="str">
        <f>List2!D10</f>
        <v xml:space="preserve">***REQUEST FOR PAYMENT MUST BE SUBMITTED NO LATER THAN 3 MONTHS OF DATE WORKED***  </v>
      </c>
      <c r="B12" s="229"/>
      <c r="C12" s="229"/>
      <c r="D12" s="229"/>
      <c r="E12" s="229"/>
      <c r="F12" s="229"/>
      <c r="G12" s="229"/>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row>
    <row r="13" spans="1:61" s="138" customFormat="1" ht="7.5" customHeight="1" x14ac:dyDescent="0.3">
      <c r="A13" s="85"/>
      <c r="B13" s="85"/>
      <c r="C13" s="85"/>
      <c r="D13" s="85"/>
      <c r="E13" s="85"/>
      <c r="F13" s="85"/>
      <c r="G13" s="85"/>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row>
    <row r="14" spans="1:61" s="138" customFormat="1" ht="53.25" customHeight="1" x14ac:dyDescent="0.3">
      <c r="A14" s="264" t="str">
        <f>List2!D11</f>
        <v xml:space="preserve">Please contact hrta@universityofgalway.ie if you have any queries on this process. 
If you are a registered student in Ireland you must submit a GTA contract request in order to paid for exam corrections. </v>
      </c>
      <c r="B14" s="265"/>
      <c r="C14" s="265"/>
      <c r="D14" s="265"/>
      <c r="E14" s="265"/>
      <c r="F14" s="265"/>
      <c r="G14" s="266"/>
      <c r="H14" s="165"/>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row>
    <row r="15" spans="1:61" s="138" customFormat="1" ht="8.25" customHeight="1" x14ac:dyDescent="0.3">
      <c r="A15" s="161"/>
      <c r="B15" s="162"/>
      <c r="C15" s="162"/>
      <c r="D15" s="162"/>
      <c r="E15" s="162"/>
      <c r="F15" s="162"/>
      <c r="G15" s="163"/>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row>
    <row r="16" spans="1:61" s="139" customFormat="1" ht="40.5" customHeight="1" x14ac:dyDescent="0.2">
      <c r="A16" s="228" t="str">
        <f>List2!D12</f>
        <v xml:space="preserve">CLAIMANT: EMAIL THE COMPLETED TIMESHEET FOR AUTHORISATION TO THE AUTHORISER IN THE SCHOOL OR DEPARTMENT </v>
      </c>
      <c r="B16" s="228"/>
      <c r="C16" s="228"/>
      <c r="D16" s="228"/>
      <c r="E16" s="228"/>
      <c r="F16" s="228"/>
      <c r="G16" s="228"/>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row>
    <row r="17" spans="1:61" s="139" customFormat="1" ht="39" customHeight="1" x14ac:dyDescent="0.2">
      <c r="A17" s="258" t="str">
        <f>List2!D13</f>
        <v>AUTHORISER (SECTION D): CHECK, AUTHORISE AND EMAIL THIS COMPLETED TIMESHEET TO TIMESHEETS.BUREAU@UNIVERSITYOFGALWAY.IE</v>
      </c>
      <c r="B17" s="259"/>
      <c r="C17" s="259"/>
      <c r="D17" s="259"/>
      <c r="E17" s="259"/>
      <c r="F17" s="259"/>
      <c r="G17" s="259"/>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row>
    <row r="18" spans="1:61" ht="9" customHeight="1" thickBot="1" x14ac:dyDescent="0.3">
      <c r="A18" s="126"/>
      <c r="B18" s="127"/>
      <c r="C18" s="128"/>
      <c r="D18" s="128"/>
      <c r="E18" s="128"/>
      <c r="F18" s="128"/>
      <c r="G18" s="128"/>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row>
    <row r="19" spans="1:61" s="140" customFormat="1" ht="31.5" customHeight="1" thickBot="1" x14ac:dyDescent="0.25">
      <c r="A19" s="224" t="str">
        <f>List2!D15</f>
        <v>New Claimant or Change in Personal Details/Bank Details/Address:</v>
      </c>
      <c r="B19" s="225"/>
      <c r="C19" s="226"/>
      <c r="D19" s="225"/>
      <c r="E19" s="225"/>
      <c r="F19" s="225"/>
      <c r="G19" s="22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row>
    <row r="20" spans="1:61" s="88" customFormat="1" ht="53.25" customHeight="1" x14ac:dyDescent="0.2">
      <c r="A20" s="261" t="str">
        <f>List2!D16</f>
        <v>For New Employees: Are you a new Claimant paid for the first time?                                 
(Scholarship Payments not relevant)</v>
      </c>
      <c r="B20" s="261"/>
      <c r="C20" s="135" t="s">
        <v>111</v>
      </c>
      <c r="D20" s="125" t="str">
        <f>IF(C20=List2!D17, List2!D24, "")</f>
        <v>Mandatory field, please select the correct answer</v>
      </c>
      <c r="E20" s="245" t="str">
        <f>List2!D39</f>
        <v>Useful HR and Payroll links</v>
      </c>
      <c r="F20" s="246"/>
      <c r="G20" s="247"/>
      <c r="H20" s="87"/>
      <c r="I20" s="87"/>
      <c r="J20" s="87"/>
      <c r="K20" s="87"/>
      <c r="L20" s="87"/>
      <c r="M20" s="87"/>
      <c r="N20" s="87"/>
      <c r="O20" s="87"/>
      <c r="P20" s="78"/>
      <c r="Q20" s="77"/>
      <c r="R20" s="77"/>
      <c r="S20" s="87"/>
      <c r="T20" s="87"/>
      <c r="U20" s="87"/>
      <c r="V20" s="87"/>
      <c r="W20" s="87"/>
      <c r="X20" s="87"/>
      <c r="Y20" s="87"/>
      <c r="Z20" s="87"/>
      <c r="AA20" s="87"/>
      <c r="AB20" s="87"/>
      <c r="AC20" s="87"/>
      <c r="AD20" s="87"/>
      <c r="AE20" s="87"/>
      <c r="AF20" s="87"/>
      <c r="AG20" s="87"/>
      <c r="AH20" s="87"/>
      <c r="AI20" s="87"/>
      <c r="AJ20" s="87"/>
      <c r="AK20" s="87"/>
      <c r="AL20" s="78"/>
      <c r="AM20" s="77"/>
      <c r="AN20" s="77"/>
      <c r="AO20" s="87"/>
      <c r="AP20" s="87"/>
      <c r="AQ20" s="87"/>
      <c r="AR20" s="87"/>
      <c r="AS20" s="87"/>
      <c r="AT20" s="87"/>
      <c r="AU20" s="87"/>
      <c r="AV20" s="87"/>
      <c r="AW20" s="87"/>
      <c r="AX20" s="87"/>
      <c r="AY20" s="87"/>
      <c r="AZ20" s="87"/>
      <c r="BA20" s="87"/>
      <c r="BB20" s="87"/>
      <c r="BC20" s="87"/>
      <c r="BD20" s="87"/>
      <c r="BE20" s="87"/>
      <c r="BF20" s="87"/>
      <c r="BG20" s="87"/>
      <c r="BH20" s="87"/>
      <c r="BI20" s="87"/>
    </row>
    <row r="21" spans="1:61" s="88" customFormat="1" ht="48.75" customHeight="1" thickBot="1" x14ac:dyDescent="0.25">
      <c r="A21" s="260" t="str">
        <f>List2!D20</f>
        <v>For Previous/Current Employee: Do you wish to change your Payslip Postal Address or Bank Details?</v>
      </c>
      <c r="B21" s="260"/>
      <c r="C21" s="135" t="s">
        <v>111</v>
      </c>
      <c r="D21" s="125" t="str">
        <f>IF(C21=List2!D17, List2!D24, "")</f>
        <v>Mandatory field, please select the correct answer</v>
      </c>
      <c r="E21" s="239" t="str">
        <f>List2!D40</f>
        <v>Teaching Support Staff Process (TSS) Recruitment Process</v>
      </c>
      <c r="F21" s="240"/>
      <c r="G21" s="241"/>
      <c r="H21" s="87"/>
      <c r="I21" s="87"/>
      <c r="J21" s="87"/>
      <c r="K21" s="87"/>
      <c r="L21" s="87"/>
      <c r="M21" s="87"/>
      <c r="N21" s="87"/>
      <c r="O21" s="87"/>
      <c r="P21" s="78"/>
      <c r="Q21" s="77"/>
      <c r="R21" s="77"/>
      <c r="S21" s="87"/>
      <c r="T21" s="87"/>
      <c r="U21" s="87"/>
      <c r="V21" s="87"/>
      <c r="W21" s="87"/>
      <c r="X21" s="87"/>
      <c r="Y21" s="87"/>
      <c r="Z21" s="87"/>
      <c r="AA21" s="87"/>
      <c r="AB21" s="87"/>
      <c r="AC21" s="87"/>
      <c r="AD21" s="87"/>
      <c r="AE21" s="87"/>
      <c r="AF21" s="87"/>
      <c r="AG21" s="87"/>
      <c r="AH21" s="87"/>
      <c r="AI21" s="87"/>
      <c r="AJ21" s="87"/>
      <c r="AK21" s="87"/>
      <c r="AL21" s="78"/>
      <c r="AM21" s="77"/>
      <c r="AN21" s="77"/>
      <c r="AO21" s="87"/>
      <c r="AP21" s="87"/>
      <c r="AQ21" s="87"/>
      <c r="AR21" s="87"/>
      <c r="AS21" s="87"/>
      <c r="AT21" s="87"/>
      <c r="AU21" s="87"/>
      <c r="AV21" s="87"/>
      <c r="AW21" s="87"/>
      <c r="AX21" s="87"/>
      <c r="AY21" s="87"/>
      <c r="AZ21" s="87"/>
      <c r="BA21" s="87"/>
      <c r="BB21" s="87"/>
      <c r="BC21" s="87"/>
      <c r="BD21" s="87"/>
      <c r="BE21" s="87"/>
      <c r="BF21" s="87"/>
      <c r="BG21" s="87"/>
      <c r="BH21" s="87"/>
      <c r="BI21" s="87"/>
    </row>
    <row r="22" spans="1:61" s="141" customFormat="1" ht="32.25" customHeight="1" thickBot="1" x14ac:dyDescent="0.3">
      <c r="A22" s="262" t="str">
        <f>List2!D26</f>
        <v>Section A: Personal Details</v>
      </c>
      <c r="B22" s="226"/>
      <c r="C22" s="263"/>
      <c r="D22" s="225"/>
      <c r="E22" s="239" t="str">
        <f>List2!D41</f>
        <v>Employees Paid on Timesheet</v>
      </c>
      <c r="F22" s="240"/>
      <c r="G22" s="241"/>
      <c r="H22" s="77"/>
      <c r="I22" s="87"/>
      <c r="J22" s="87"/>
      <c r="K22" s="87"/>
      <c r="L22" s="78"/>
      <c r="M22" s="78"/>
      <c r="N22" s="78"/>
      <c r="O22" s="78"/>
      <c r="P22" s="78"/>
      <c r="Q22" s="87"/>
      <c r="R22" s="87"/>
      <c r="S22" s="87"/>
      <c r="T22" s="87"/>
      <c r="U22" s="87"/>
      <c r="V22" s="87"/>
      <c r="W22" s="87"/>
      <c r="X22" s="87"/>
      <c r="Y22" s="87"/>
      <c r="Z22" s="87"/>
      <c r="AA22" s="87"/>
      <c r="AB22" s="87"/>
      <c r="AC22" s="87"/>
      <c r="AD22" s="87"/>
      <c r="AE22" s="87"/>
      <c r="AF22" s="87"/>
      <c r="AG22" s="87"/>
      <c r="AH22" s="78"/>
      <c r="AI22" s="78"/>
      <c r="AJ22" s="78"/>
      <c r="AK22" s="78"/>
      <c r="AL22" s="78"/>
      <c r="AM22" s="87"/>
      <c r="AN22" s="87"/>
      <c r="AO22" s="87"/>
      <c r="AP22" s="87"/>
      <c r="AQ22" s="87"/>
      <c r="AR22" s="87"/>
      <c r="AS22" s="87"/>
      <c r="AT22" s="87"/>
      <c r="AU22" s="87"/>
      <c r="AV22" s="87"/>
      <c r="AW22" s="87"/>
      <c r="AX22" s="87"/>
      <c r="AY22" s="87"/>
      <c r="AZ22" s="87"/>
      <c r="BA22" s="87"/>
      <c r="BB22" s="87"/>
      <c r="BC22" s="87"/>
      <c r="BD22" s="87"/>
      <c r="BE22" s="87"/>
      <c r="BF22" s="87"/>
      <c r="BG22" s="87"/>
      <c r="BH22" s="87"/>
      <c r="BI22" s="87"/>
    </row>
    <row r="23" spans="1:61" s="88" customFormat="1" ht="41.25" customHeight="1" x14ac:dyDescent="0.2">
      <c r="A23" s="238" t="str">
        <f>List2!D27</f>
        <v>Forename and Surname:</v>
      </c>
      <c r="B23" s="238"/>
      <c r="C23" s="132"/>
      <c r="D23" s="129" t="str">
        <f>IF(ISBLANK(C23),List2!D34, "")</f>
        <v xml:space="preserve">Mandatory field, please enter your Forename and Surname </v>
      </c>
      <c r="E23" s="239" t="str">
        <f>List2!D42</f>
        <v>New Hourly Paid Employee Set Up Form</v>
      </c>
      <c r="F23" s="240"/>
      <c r="G23" s="241"/>
      <c r="H23" s="77"/>
      <c r="I23" s="87"/>
      <c r="J23" s="87"/>
      <c r="K23" s="87"/>
      <c r="L23" s="78"/>
      <c r="M23" s="78"/>
      <c r="N23" s="78"/>
      <c r="O23" s="78"/>
      <c r="P23" s="87"/>
      <c r="Q23" s="87"/>
      <c r="R23" s="87"/>
      <c r="S23" s="87"/>
      <c r="T23" s="87"/>
      <c r="U23" s="87"/>
      <c r="V23" s="87"/>
      <c r="W23" s="87"/>
      <c r="X23" s="87"/>
      <c r="Y23" s="87"/>
      <c r="Z23" s="87"/>
      <c r="AA23" s="87"/>
      <c r="AB23" s="87"/>
      <c r="AC23" s="87"/>
      <c r="AD23" s="87"/>
      <c r="AE23" s="87"/>
      <c r="AF23" s="87"/>
      <c r="AG23" s="87"/>
      <c r="AH23" s="78"/>
      <c r="AI23" s="78"/>
      <c r="AJ23" s="78"/>
      <c r="AK23" s="78"/>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row>
    <row r="24" spans="1:61" s="88" customFormat="1" ht="42.75" customHeight="1" x14ac:dyDescent="0.2">
      <c r="A24" s="191" t="str">
        <f>List2!D28</f>
        <v>Employee Payroll ID Number:</v>
      </c>
      <c r="B24" s="191"/>
      <c r="C24" s="133"/>
      <c r="D24" s="130" t="str">
        <f>IF(ISBLANK(C24),List2!D35, "")</f>
        <v xml:space="preserve">Mandatory field, please enter your Payroll ID </v>
      </c>
      <c r="E24" s="242" t="str">
        <f>List2!D43</f>
        <v>Payroll Deadlines</v>
      </c>
      <c r="F24" s="243"/>
      <c r="G24" s="244"/>
      <c r="H24" s="77"/>
      <c r="I24" s="87"/>
      <c r="J24" s="87"/>
      <c r="K24" s="87"/>
      <c r="L24" s="78"/>
      <c r="M24" s="78"/>
      <c r="N24" s="78"/>
      <c r="O24" s="78"/>
      <c r="P24" s="87"/>
      <c r="Q24" s="87"/>
      <c r="R24" s="87"/>
      <c r="S24" s="87"/>
      <c r="T24" s="87"/>
      <c r="U24" s="87"/>
      <c r="V24" s="87"/>
      <c r="W24" s="87"/>
      <c r="X24" s="87"/>
      <c r="Y24" s="87"/>
      <c r="Z24" s="87"/>
      <c r="AA24" s="87"/>
      <c r="AB24" s="87"/>
      <c r="AC24" s="87"/>
      <c r="AD24" s="87"/>
      <c r="AE24" s="87"/>
      <c r="AF24" s="78"/>
      <c r="AG24" s="78"/>
      <c r="AH24" s="78"/>
      <c r="AI24" s="78"/>
      <c r="AJ24" s="78"/>
      <c r="AK24" s="77"/>
      <c r="AL24" s="77"/>
      <c r="AM24" s="87"/>
      <c r="AN24" s="87"/>
      <c r="AO24" s="87"/>
      <c r="AP24" s="87"/>
      <c r="AQ24" s="87"/>
      <c r="AR24" s="87"/>
      <c r="AS24" s="87"/>
      <c r="AT24" s="87"/>
      <c r="AU24" s="87"/>
      <c r="AV24" s="87"/>
      <c r="AW24" s="87"/>
      <c r="AX24" s="87"/>
      <c r="AY24" s="87"/>
      <c r="AZ24" s="87"/>
      <c r="BA24" s="87"/>
      <c r="BB24" s="87"/>
      <c r="BC24" s="87"/>
      <c r="BD24" s="87"/>
      <c r="BE24" s="87"/>
      <c r="BF24" s="87"/>
      <c r="BG24" s="87"/>
      <c r="BH24" s="87"/>
      <c r="BI24" s="87"/>
    </row>
    <row r="25" spans="1:61" s="88" customFormat="1" ht="41.25" customHeight="1" x14ac:dyDescent="0.2">
      <c r="A25" s="191" t="str">
        <f>List2!D29</f>
        <v>School:</v>
      </c>
      <c r="B25" s="191"/>
      <c r="C25" s="132"/>
      <c r="D25" s="130" t="str">
        <f>IF(ISBLANK(C25),List2!D36, "")</f>
        <v xml:space="preserve">Mandatory field, please enter School Name </v>
      </c>
      <c r="E25" s="239" t="str">
        <f>List2!D44</f>
        <v>Payment Dates</v>
      </c>
      <c r="F25" s="240"/>
      <c r="G25" s="241"/>
      <c r="H25" s="77"/>
      <c r="I25" s="87"/>
      <c r="J25" s="87"/>
      <c r="K25" s="87"/>
      <c r="L25" s="78"/>
      <c r="M25" s="78"/>
      <c r="N25" s="78"/>
      <c r="O25" s="78"/>
      <c r="P25" s="87"/>
      <c r="Q25" s="87"/>
      <c r="R25" s="87"/>
      <c r="S25" s="87"/>
      <c r="T25" s="87"/>
      <c r="U25" s="87"/>
      <c r="V25" s="87"/>
      <c r="W25" s="87"/>
      <c r="X25" s="87"/>
      <c r="Y25" s="87"/>
      <c r="Z25" s="87"/>
      <c r="AA25" s="87"/>
      <c r="AB25" s="87"/>
      <c r="AC25" s="87"/>
      <c r="AD25" s="87"/>
      <c r="AE25" s="87"/>
      <c r="AF25" s="78"/>
      <c r="AG25" s="78"/>
      <c r="AH25" s="78"/>
      <c r="AI25" s="78"/>
      <c r="AJ25" s="78"/>
      <c r="AK25" s="77"/>
      <c r="AL25" s="77"/>
      <c r="AM25" s="87"/>
      <c r="AN25" s="87"/>
      <c r="AO25" s="87"/>
      <c r="AP25" s="87"/>
      <c r="AQ25" s="87"/>
      <c r="AR25" s="87"/>
      <c r="AS25" s="87"/>
      <c r="AT25" s="87"/>
      <c r="AU25" s="87"/>
      <c r="AV25" s="87"/>
      <c r="AW25" s="87"/>
      <c r="AX25" s="87"/>
      <c r="AY25" s="87"/>
      <c r="AZ25" s="87"/>
      <c r="BA25" s="87"/>
      <c r="BB25" s="87"/>
      <c r="BC25" s="87"/>
      <c r="BD25" s="87"/>
      <c r="BE25" s="87"/>
      <c r="BF25" s="87"/>
      <c r="BG25" s="87"/>
      <c r="BH25" s="87"/>
      <c r="BI25" s="87"/>
    </row>
    <row r="26" spans="1:61" s="88" customFormat="1" ht="39.75" customHeight="1" thickBot="1" x14ac:dyDescent="0.25">
      <c r="A26" s="191" t="str">
        <f>List2!D30</f>
        <v>Employment Status at University of Galway</v>
      </c>
      <c r="B26" s="191"/>
      <c r="C26" s="134" t="s">
        <v>111</v>
      </c>
      <c r="D26" s="131" t="str">
        <f>IF(C26=List2!D31,List2!D37, "")</f>
        <v>Mandatory field, please select the correct answer</v>
      </c>
      <c r="E26" s="192" t="str">
        <f>List2!D45</f>
        <v>Payroll FAQs</v>
      </c>
      <c r="F26" s="193"/>
      <c r="G26" s="194"/>
      <c r="H26" s="77"/>
      <c r="I26" s="87"/>
      <c r="J26" s="87"/>
      <c r="K26" s="87"/>
      <c r="L26" s="78"/>
      <c r="M26" s="78"/>
      <c r="N26" s="78"/>
      <c r="O26" s="78"/>
      <c r="P26" s="87"/>
      <c r="Q26" s="87"/>
      <c r="R26" s="87"/>
      <c r="S26" s="87"/>
      <c r="T26" s="87"/>
      <c r="U26" s="87"/>
      <c r="V26" s="87"/>
      <c r="W26" s="87"/>
      <c r="X26" s="87"/>
      <c r="Y26" s="87"/>
      <c r="Z26" s="87"/>
      <c r="AA26" s="87"/>
      <c r="AB26" s="87"/>
      <c r="AC26" s="87"/>
      <c r="AD26" s="87"/>
      <c r="AE26" s="87"/>
      <c r="AF26" s="78"/>
      <c r="AG26" s="78"/>
      <c r="AH26" s="78"/>
      <c r="AI26" s="78"/>
      <c r="AJ26" s="78"/>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row>
    <row r="27" spans="1:61" ht="9" customHeight="1" thickBot="1" x14ac:dyDescent="0.25">
      <c r="B27" s="89"/>
      <c r="C27" s="89"/>
      <c r="D27" s="90"/>
      <c r="E27" s="89"/>
      <c r="F27" s="89"/>
      <c r="G27" s="89"/>
      <c r="H27" s="89"/>
      <c r="I27" s="78"/>
      <c r="J27" s="78"/>
      <c r="K27" s="78"/>
      <c r="L27" s="78"/>
      <c r="M27" s="78"/>
      <c r="N27" s="78"/>
      <c r="O27" s="78"/>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row>
    <row r="28" spans="1:61" s="142" customFormat="1" ht="34.5" customHeight="1" thickBot="1" x14ac:dyDescent="0.25">
      <c r="A28" s="195" t="str">
        <f>List2!D47</f>
        <v>Section B: Detail of Work Undertaken</v>
      </c>
      <c r="B28" s="196"/>
      <c r="C28" s="196"/>
      <c r="D28" s="196"/>
      <c r="E28" s="196"/>
      <c r="F28" s="196"/>
      <c r="G28" s="197"/>
      <c r="H28" s="91"/>
      <c r="I28" s="86"/>
      <c r="J28" s="86"/>
      <c r="K28" s="86"/>
      <c r="L28" s="86"/>
      <c r="M28" s="86"/>
      <c r="N28" s="86"/>
      <c r="O28" s="86"/>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row>
    <row r="29" spans="1:61" ht="111.75" customHeight="1" thickBot="1" x14ac:dyDescent="0.25">
      <c r="A29" s="171" t="str">
        <f>List2!D48</f>
        <v>Pay Code (For Office Use Only)</v>
      </c>
      <c r="B29" s="172" t="str">
        <f>List2!D49</f>
        <v>Type of Work (Select from list below)</v>
      </c>
      <c r="C29" s="173" t="str">
        <f>List2!D62</f>
        <v>Year &amp;  Programme
(e.g. 1BA1)</v>
      </c>
      <c r="D29" s="173" t="str">
        <f>List2!D63</f>
        <v>Subject/ Module Code
(e.g. EN100)</v>
      </c>
      <c r="E29" s="174" t="str">
        <f>List2!D64</f>
        <v>Pay Code Description</v>
      </c>
      <c r="F29" s="175" t="str">
        <f>List2!D65</f>
        <v>Enter a NUMBER based on the displayed Pay Code Description under column E 
(i.e., scripts, hours,  practical,  thesis)</v>
      </c>
      <c r="G29" s="176" t="str">
        <f>List2!D66</f>
        <v>Dates of Work 
(Required for Social Welfare benefits &amp; verification of employment dates i.e. 01-Jan-2024)</v>
      </c>
      <c r="H29" s="89"/>
      <c r="I29" s="78"/>
      <c r="J29" s="78"/>
      <c r="K29" s="78"/>
      <c r="L29" s="78"/>
      <c r="M29" s="78"/>
      <c r="N29" s="78"/>
      <c r="O29" s="78"/>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row>
    <row r="30" spans="1:61" ht="39.75" customHeight="1" x14ac:dyDescent="0.2">
      <c r="A30" s="92" t="str">
        <f>IF(B30=Rates!$A$2, "", IFERROR(VLOOKUP(B30, Rates!$A$2:$C$13, 2, FALSE), ""))</f>
        <v/>
      </c>
      <c r="B30" s="145" t="s">
        <v>288</v>
      </c>
      <c r="C30" s="93"/>
      <c r="D30" s="93"/>
      <c r="E30" s="94" t="str">
        <f>IF(B30=Rates!$A$2, "", IFERROR(VLOOKUP(B30, Rates!$A$2:$F$13, 6, FALSE), ""))</f>
        <v/>
      </c>
      <c r="F30" s="183"/>
      <c r="G30" s="97"/>
      <c r="H30" s="182" t="str">
        <f>IF(ISBLANK(G30),"Claim cannot be processed without date of work (dd/mmm/yy) ","")</f>
        <v xml:space="preserve">Claim cannot be processed without date of work (dd/mmm/yy) </v>
      </c>
      <c r="I30" s="95"/>
      <c r="J30" s="78"/>
      <c r="K30" s="78"/>
      <c r="L30" s="78"/>
      <c r="M30" s="78"/>
      <c r="N30" s="78"/>
      <c r="O30" s="78"/>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row>
    <row r="31" spans="1:61" ht="40.5" customHeight="1" x14ac:dyDescent="0.2">
      <c r="A31" s="92" t="str">
        <f>IF(B31=Rates!$A$2, "", IFERROR(VLOOKUP(B31, Rates!$A$2:$C$13, 2, FALSE), ""))</f>
        <v/>
      </c>
      <c r="B31" s="145" t="s">
        <v>288</v>
      </c>
      <c r="C31" s="96"/>
      <c r="D31" s="96"/>
      <c r="E31" s="94" t="str">
        <f>IF(B31=Rates!$A$2, "", IFERROR(VLOOKUP(B31, Rates!$A$2:$F$13, 6, FALSE), ""))</f>
        <v/>
      </c>
      <c r="F31" s="183"/>
      <c r="G31" s="97"/>
      <c r="H31" s="182" t="str">
        <f t="shared" ref="H31:H49" si="0">IF(ISBLANK(G31),"Claim cannot be processed without date of work (dd/mmm/yy) ","")</f>
        <v xml:space="preserve">Claim cannot be processed without date of work (dd/mmm/yy) </v>
      </c>
      <c r="I31" s="95"/>
      <c r="J31" s="78"/>
      <c r="K31" s="78"/>
      <c r="L31" s="78"/>
      <c r="M31" s="78"/>
      <c r="N31" s="78"/>
      <c r="O31" s="78"/>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78"/>
      <c r="BA31" s="77"/>
      <c r="BB31" s="87"/>
      <c r="BC31" s="87"/>
      <c r="BD31" s="87"/>
      <c r="BE31" s="87"/>
      <c r="BF31" s="87"/>
      <c r="BG31" s="87"/>
      <c r="BH31" s="87"/>
      <c r="BI31" s="87"/>
    </row>
    <row r="32" spans="1:61" ht="39.75" customHeight="1" x14ac:dyDescent="0.2">
      <c r="A32" s="92" t="str">
        <f>IF(B32=Rates!$A$2, "", IFERROR(VLOOKUP(B32, Rates!$A$2:$C$13, 2, FALSE), ""))</f>
        <v/>
      </c>
      <c r="B32" s="145" t="s">
        <v>288</v>
      </c>
      <c r="C32" s="96"/>
      <c r="D32" s="96"/>
      <c r="E32" s="94" t="str">
        <f>IF(B32=Rates!$A$2, "", IFERROR(VLOOKUP(B32, Rates!$A$2:$F$13, 6, FALSE), ""))</f>
        <v/>
      </c>
      <c r="F32" s="183"/>
      <c r="G32" s="97"/>
      <c r="H32" s="182" t="str">
        <f t="shared" si="0"/>
        <v xml:space="preserve">Claim cannot be processed without date of work (dd/mmm/yy) </v>
      </c>
      <c r="I32" s="95"/>
      <c r="J32" s="78"/>
      <c r="K32" s="78"/>
      <c r="L32" s="78"/>
      <c r="M32" s="78"/>
      <c r="N32" s="78"/>
      <c r="O32" s="78"/>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78"/>
      <c r="BA32" s="87"/>
      <c r="BB32" s="87"/>
      <c r="BC32" s="87"/>
      <c r="BD32" s="87"/>
      <c r="BE32" s="87"/>
      <c r="BF32" s="87"/>
      <c r="BG32" s="87"/>
      <c r="BH32" s="87"/>
      <c r="BI32" s="87"/>
    </row>
    <row r="33" spans="1:61" ht="39" customHeight="1" x14ac:dyDescent="0.2">
      <c r="A33" s="92" t="str">
        <f>IF(B33=Rates!$A$2, "", IFERROR(VLOOKUP(B33, Rates!$A$2:$C$13, 2, FALSE), ""))</f>
        <v/>
      </c>
      <c r="B33" s="145" t="s">
        <v>288</v>
      </c>
      <c r="C33" s="96"/>
      <c r="D33" s="96"/>
      <c r="E33" s="94" t="str">
        <f>IF(B33=Rates!$A$2, "", IFERROR(VLOOKUP(B33, Rates!$A$2:$F$13, 6, FALSE), ""))</f>
        <v/>
      </c>
      <c r="F33" s="183"/>
      <c r="G33" s="97"/>
      <c r="H33" s="182" t="str">
        <f t="shared" si="0"/>
        <v xml:space="preserve">Claim cannot be processed without date of work (dd/mmm/yy) </v>
      </c>
      <c r="I33" s="95"/>
      <c r="J33" s="78"/>
      <c r="K33" s="78"/>
      <c r="L33" s="78"/>
      <c r="M33" s="78"/>
      <c r="N33" s="78"/>
      <c r="O33" s="78"/>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row>
    <row r="34" spans="1:61" ht="41.25" customHeight="1" x14ac:dyDescent="0.2">
      <c r="A34" s="92" t="str">
        <f>IF(B34=Rates!$A$2, "", IFERROR(VLOOKUP(B34, Rates!$A$2:$C$13, 2, FALSE), ""))</f>
        <v/>
      </c>
      <c r="B34" s="145" t="s">
        <v>288</v>
      </c>
      <c r="C34" s="96"/>
      <c r="D34" s="96"/>
      <c r="E34" s="94" t="str">
        <f>IF(B34=Rates!$A$2, "", IFERROR(VLOOKUP(B34, Rates!$A$2:$F$13, 6, FALSE), ""))</f>
        <v/>
      </c>
      <c r="F34" s="183"/>
      <c r="G34" s="97"/>
      <c r="H34" s="182" t="str">
        <f t="shared" si="0"/>
        <v xml:space="preserve">Claim cannot be processed without date of work (dd/mmm/yy) </v>
      </c>
      <c r="I34" s="95"/>
      <c r="J34" s="78"/>
      <c r="K34" s="78"/>
      <c r="L34" s="78"/>
      <c r="M34" s="78"/>
      <c r="N34" s="78"/>
      <c r="O34" s="78"/>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row>
    <row r="35" spans="1:61" ht="36.75" customHeight="1" x14ac:dyDescent="0.2">
      <c r="A35" s="92" t="str">
        <f>IF(B35=Rates!$A$2, "", IFERROR(VLOOKUP(B35, Rates!$A$2:$C$13, 2, FALSE), ""))</f>
        <v/>
      </c>
      <c r="B35" s="145" t="s">
        <v>288</v>
      </c>
      <c r="C35" s="96"/>
      <c r="D35" s="96"/>
      <c r="E35" s="94" t="str">
        <f>IF(B35=Rates!$A$2, "", IFERROR(VLOOKUP(B35, Rates!$A$2:$F$13, 6, FALSE), ""))</f>
        <v/>
      </c>
      <c r="F35" s="183"/>
      <c r="G35" s="97"/>
      <c r="H35" s="182" t="str">
        <f t="shared" si="0"/>
        <v xml:space="preserve">Claim cannot be processed without date of work (dd/mmm/yy) </v>
      </c>
      <c r="I35" s="95"/>
      <c r="J35" s="78"/>
      <c r="K35" s="78"/>
      <c r="L35" s="78"/>
      <c r="M35" s="78"/>
      <c r="N35" s="78"/>
      <c r="O35" s="78"/>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row>
    <row r="36" spans="1:61" ht="35.25" customHeight="1" x14ac:dyDescent="0.2">
      <c r="A36" s="92" t="str">
        <f>IF(B36=Rates!$A$2, "", IFERROR(VLOOKUP(B36, Rates!$A$2:$C$13, 2, FALSE), ""))</f>
        <v/>
      </c>
      <c r="B36" s="145" t="s">
        <v>288</v>
      </c>
      <c r="C36" s="96"/>
      <c r="D36" s="96"/>
      <c r="E36" s="94" t="str">
        <f>IF(B36=Rates!$A$2, "", IFERROR(VLOOKUP(B36, Rates!$A$2:$F$13, 6, FALSE), ""))</f>
        <v/>
      </c>
      <c r="F36" s="183"/>
      <c r="G36" s="97"/>
      <c r="H36" s="182" t="str">
        <f t="shared" si="0"/>
        <v xml:space="preserve">Claim cannot be processed without date of work (dd/mmm/yy) </v>
      </c>
      <c r="I36" s="95"/>
      <c r="J36" s="78"/>
      <c r="K36" s="78"/>
      <c r="L36" s="78"/>
      <c r="M36" s="78"/>
      <c r="N36" s="78"/>
      <c r="O36" s="78"/>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row>
    <row r="37" spans="1:61" ht="33" x14ac:dyDescent="0.2">
      <c r="A37" s="92" t="str">
        <f>IF(B37=Rates!$A$2, "", IFERROR(VLOOKUP(B37, Rates!$A$2:$C$13, 2, FALSE), ""))</f>
        <v/>
      </c>
      <c r="B37" s="145" t="s">
        <v>288</v>
      </c>
      <c r="C37" s="96"/>
      <c r="D37" s="96"/>
      <c r="E37" s="94" t="str">
        <f>IF(B37=Rates!$A$2, "", IFERROR(VLOOKUP(B37, Rates!$A$2:$F$13, 6, FALSE), ""))</f>
        <v/>
      </c>
      <c r="F37" s="183"/>
      <c r="G37" s="97"/>
      <c r="H37" s="182" t="str">
        <f t="shared" si="0"/>
        <v xml:space="preserve">Claim cannot be processed without date of work (dd/mmm/yy) </v>
      </c>
      <c r="I37" s="95"/>
      <c r="J37" s="78"/>
      <c r="K37" s="78"/>
      <c r="L37" s="78"/>
      <c r="M37" s="78"/>
      <c r="N37" s="78"/>
      <c r="O37" s="77"/>
      <c r="P37" s="77"/>
      <c r="Q37" s="87"/>
      <c r="R37" s="87"/>
      <c r="S37" s="87"/>
      <c r="T37" s="87"/>
      <c r="U37" s="87"/>
      <c r="V37" s="87"/>
      <c r="W37" s="87"/>
      <c r="X37" s="87"/>
      <c r="Y37" s="87"/>
      <c r="Z37" s="87"/>
      <c r="AA37" s="87"/>
      <c r="AB37" s="87"/>
      <c r="AC37" s="87"/>
      <c r="AD37" s="78"/>
      <c r="AE37" s="7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row>
    <row r="38" spans="1:61" ht="33" x14ac:dyDescent="0.2">
      <c r="A38" s="92" t="str">
        <f>IF(B38=Rates!$A$2, "", IFERROR(VLOOKUP(B38, Rates!$A$2:$C$13, 2, FALSE), ""))</f>
        <v/>
      </c>
      <c r="B38" s="145" t="s">
        <v>288</v>
      </c>
      <c r="C38" s="96"/>
      <c r="D38" s="96"/>
      <c r="E38" s="94" t="str">
        <f>IF(B38=Rates!$A$2, "", IFERROR(VLOOKUP(B38, Rates!$A$2:$F$13, 6, FALSE), ""))</f>
        <v/>
      </c>
      <c r="F38" s="183"/>
      <c r="G38" s="97"/>
      <c r="H38" s="182" t="str">
        <f t="shared" si="0"/>
        <v xml:space="preserve">Claim cannot be processed without date of work (dd/mmm/yy) </v>
      </c>
      <c r="I38" s="95"/>
      <c r="J38" s="78"/>
      <c r="K38" s="78"/>
      <c r="L38" s="78"/>
      <c r="M38" s="78"/>
      <c r="N38" s="78"/>
      <c r="O38" s="77"/>
      <c r="P38" s="77"/>
      <c r="Q38" s="87"/>
      <c r="R38" s="87"/>
      <c r="S38" s="87"/>
      <c r="T38" s="87"/>
      <c r="U38" s="87"/>
      <c r="V38" s="87"/>
      <c r="W38" s="87"/>
      <c r="X38" s="87"/>
      <c r="Y38" s="87"/>
      <c r="Z38" s="87"/>
      <c r="AA38" s="87"/>
      <c r="AB38" s="87"/>
      <c r="AC38" s="87"/>
      <c r="AD38" s="78"/>
      <c r="AE38" s="7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row>
    <row r="39" spans="1:61" ht="34.5" customHeight="1" x14ac:dyDescent="0.2">
      <c r="A39" s="92" t="str">
        <f>IF(B39=Rates!$A$2, "", IFERROR(VLOOKUP(B39, Rates!$A$2:$C$13, 2, FALSE), ""))</f>
        <v/>
      </c>
      <c r="B39" s="145" t="s">
        <v>288</v>
      </c>
      <c r="C39" s="96"/>
      <c r="D39" s="96"/>
      <c r="E39" s="94" t="str">
        <f>IF(B39=Rates!$A$2, "", IFERROR(VLOOKUP(B39, Rates!$A$2:$F$13, 6, FALSE), ""))</f>
        <v/>
      </c>
      <c r="F39" s="183"/>
      <c r="G39" s="97"/>
      <c r="H39" s="182" t="str">
        <f t="shared" si="0"/>
        <v xml:space="preserve">Claim cannot be processed without date of work (dd/mmm/yy) </v>
      </c>
      <c r="I39" s="95"/>
      <c r="J39" s="78"/>
      <c r="K39" s="78"/>
      <c r="L39" s="78"/>
      <c r="M39" s="78"/>
      <c r="N39" s="78"/>
      <c r="O39" s="87"/>
      <c r="P39" s="87"/>
      <c r="Q39" s="87"/>
      <c r="R39" s="87"/>
      <c r="S39" s="87"/>
      <c r="T39" s="87"/>
      <c r="U39" s="87"/>
      <c r="V39" s="87"/>
      <c r="W39" s="87"/>
      <c r="X39" s="87"/>
      <c r="Y39" s="87"/>
      <c r="Z39" s="87"/>
      <c r="AA39" s="87"/>
      <c r="AB39" s="87"/>
      <c r="AC39" s="87"/>
      <c r="AD39" s="78"/>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row>
    <row r="40" spans="1:61" ht="31.5" customHeight="1" x14ac:dyDescent="0.2">
      <c r="A40" s="92" t="str">
        <f>IF(B40=Rates!$A$2, "", IFERROR(VLOOKUP(B40, Rates!$A$2:$C$13, 2, FALSE), ""))</f>
        <v/>
      </c>
      <c r="B40" s="145" t="s">
        <v>288</v>
      </c>
      <c r="C40" s="96"/>
      <c r="D40" s="96"/>
      <c r="E40" s="94" t="str">
        <f>IF(B40=Rates!$A$2, "", IFERROR(VLOOKUP(B40, Rates!$A$2:$F$13, 6, FALSE), ""))</f>
        <v/>
      </c>
      <c r="F40" s="183"/>
      <c r="G40" s="97"/>
      <c r="H40" s="182" t="str">
        <f t="shared" si="0"/>
        <v xml:space="preserve">Claim cannot be processed without date of work (dd/mmm/yy) </v>
      </c>
      <c r="I40" s="95"/>
      <c r="J40" s="78"/>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row>
    <row r="41" spans="1:61" ht="33" x14ac:dyDescent="0.2">
      <c r="A41" s="92" t="str">
        <f>IF(B41=Rates!$A$2, "", IFERROR(VLOOKUP(B41, Rates!$A$2:$C$13, 2, FALSE), ""))</f>
        <v/>
      </c>
      <c r="B41" s="145" t="s">
        <v>288</v>
      </c>
      <c r="C41" s="96"/>
      <c r="D41" s="96"/>
      <c r="E41" s="94" t="str">
        <f>IF(B41=Rates!$A$2, "", IFERROR(VLOOKUP(B41, Rates!$A$2:$F$13, 6, FALSE), ""))</f>
        <v/>
      </c>
      <c r="F41" s="183"/>
      <c r="G41" s="97"/>
      <c r="H41" s="182" t="str">
        <f t="shared" si="0"/>
        <v xml:space="preserve">Claim cannot be processed without date of work (dd/mmm/yy) </v>
      </c>
      <c r="I41" s="95"/>
      <c r="J41" s="78"/>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78"/>
      <c r="AM41" s="77"/>
      <c r="AN41" s="77"/>
      <c r="AO41" s="87"/>
      <c r="AP41" s="87"/>
      <c r="AQ41" s="87"/>
      <c r="AR41" s="87"/>
      <c r="AS41" s="87"/>
      <c r="AT41" s="87"/>
      <c r="AU41" s="87"/>
      <c r="AV41" s="87"/>
      <c r="AW41" s="87"/>
      <c r="AX41" s="87"/>
      <c r="AY41" s="87"/>
      <c r="AZ41" s="87"/>
      <c r="BA41" s="87"/>
      <c r="BB41" s="87"/>
      <c r="BC41" s="87"/>
      <c r="BD41" s="87"/>
      <c r="BE41" s="87"/>
      <c r="BF41" s="87"/>
      <c r="BG41" s="87"/>
      <c r="BH41" s="87"/>
      <c r="BI41" s="87"/>
    </row>
    <row r="42" spans="1:61" ht="33" x14ac:dyDescent="0.2">
      <c r="A42" s="92" t="str">
        <f>IF(B42=Rates!$A$2, "", IFERROR(VLOOKUP(B42, Rates!$A$2:$C$13, 2, FALSE), ""))</f>
        <v/>
      </c>
      <c r="B42" s="145" t="s">
        <v>288</v>
      </c>
      <c r="C42" s="96"/>
      <c r="D42" s="96"/>
      <c r="E42" s="94" t="str">
        <f>IF(B42=Rates!$A$2, "", IFERROR(VLOOKUP(B42, Rates!$A$2:$F$13, 6, FALSE), ""))</f>
        <v/>
      </c>
      <c r="F42" s="183"/>
      <c r="G42" s="97"/>
      <c r="H42" s="182" t="str">
        <f t="shared" si="0"/>
        <v xml:space="preserve">Claim cannot be processed without date of work (dd/mmm/yy) </v>
      </c>
      <c r="I42" s="95"/>
      <c r="J42" s="78"/>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78"/>
      <c r="AM42" s="77"/>
      <c r="AN42" s="77"/>
      <c r="AO42" s="87"/>
      <c r="AP42" s="87"/>
      <c r="AQ42" s="87"/>
      <c r="AR42" s="87"/>
      <c r="AS42" s="87"/>
      <c r="AT42" s="87"/>
      <c r="AU42" s="87"/>
      <c r="AV42" s="87"/>
      <c r="AW42" s="87"/>
      <c r="AX42" s="87"/>
      <c r="AY42" s="87"/>
      <c r="AZ42" s="87"/>
      <c r="BA42" s="87"/>
      <c r="BB42" s="87"/>
      <c r="BC42" s="87"/>
      <c r="BD42" s="87"/>
      <c r="BE42" s="87"/>
      <c r="BF42" s="87"/>
      <c r="BG42" s="87"/>
      <c r="BH42" s="87"/>
      <c r="BI42" s="87"/>
    </row>
    <row r="43" spans="1:61" ht="33" customHeight="1" x14ac:dyDescent="0.2">
      <c r="A43" s="92" t="str">
        <f>IF(B43=Rates!$A$2, "", IFERROR(VLOOKUP(B43, Rates!$A$2:$C$13, 2, FALSE), ""))</f>
        <v/>
      </c>
      <c r="B43" s="145" t="s">
        <v>288</v>
      </c>
      <c r="C43" s="96"/>
      <c r="D43" s="96"/>
      <c r="E43" s="94" t="str">
        <f>IF(B43=Rates!$A$2, "", IFERROR(VLOOKUP(B43, Rates!$A$2:$F$13, 6, FALSE), ""))</f>
        <v/>
      </c>
      <c r="F43" s="183"/>
      <c r="G43" s="97"/>
      <c r="H43" s="182" t="str">
        <f t="shared" si="0"/>
        <v xml:space="preserve">Claim cannot be processed without date of work (dd/mmm/yy) </v>
      </c>
      <c r="I43" s="95"/>
      <c r="J43" s="78"/>
      <c r="K43" s="87"/>
      <c r="L43" s="87"/>
      <c r="M43" s="87"/>
      <c r="N43" s="87"/>
      <c r="O43" s="87"/>
      <c r="P43" s="87"/>
      <c r="Q43" s="87"/>
      <c r="R43" s="87"/>
      <c r="S43" s="87"/>
      <c r="T43" s="87"/>
      <c r="U43" s="87"/>
      <c r="V43" s="87"/>
      <c r="W43" s="87"/>
      <c r="X43" s="87"/>
      <c r="Y43" s="87"/>
      <c r="Z43" s="87"/>
      <c r="AA43" s="87"/>
      <c r="AB43" s="87"/>
      <c r="AC43" s="87"/>
      <c r="AD43" s="87"/>
      <c r="AE43" s="87"/>
      <c r="AF43" s="87"/>
      <c r="AG43" s="87"/>
      <c r="AH43" s="78"/>
      <c r="AI43" s="78"/>
      <c r="AJ43" s="78"/>
      <c r="AK43" s="78"/>
      <c r="AL43" s="78"/>
      <c r="AM43" s="87"/>
      <c r="AN43" s="87"/>
      <c r="AO43" s="87"/>
      <c r="AP43" s="87"/>
      <c r="AQ43" s="87"/>
      <c r="AR43" s="87"/>
      <c r="AS43" s="87"/>
      <c r="AT43" s="87"/>
      <c r="AU43" s="87"/>
      <c r="AV43" s="87"/>
      <c r="AW43" s="87"/>
      <c r="AX43" s="87"/>
      <c r="AY43" s="87"/>
      <c r="AZ43" s="87"/>
      <c r="BA43" s="87"/>
      <c r="BB43" s="87"/>
      <c r="BC43" s="87"/>
      <c r="BD43" s="87"/>
      <c r="BE43" s="87"/>
      <c r="BF43" s="87"/>
      <c r="BG43" s="87"/>
      <c r="BH43" s="87"/>
      <c r="BI43" s="87"/>
    </row>
    <row r="44" spans="1:61" ht="35.25" customHeight="1" x14ac:dyDescent="0.2">
      <c r="A44" s="92" t="str">
        <f>IF(B44=Rates!$A$2, "", IFERROR(VLOOKUP(B44, Rates!$A$2:$C$13, 2, FALSE), ""))</f>
        <v/>
      </c>
      <c r="B44" s="145" t="s">
        <v>288</v>
      </c>
      <c r="C44" s="96"/>
      <c r="D44" s="96"/>
      <c r="E44" s="94" t="str">
        <f>IF(B44=Rates!$A$2, "", IFERROR(VLOOKUP(B44, Rates!$A$2:$F$13, 6, FALSE), ""))</f>
        <v/>
      </c>
      <c r="F44" s="183"/>
      <c r="G44" s="97"/>
      <c r="H44" s="182" t="str">
        <f t="shared" si="0"/>
        <v xml:space="preserve">Claim cannot be processed without date of work (dd/mmm/yy) </v>
      </c>
      <c r="I44" s="95"/>
      <c r="J44" s="78"/>
      <c r="K44" s="87"/>
      <c r="L44" s="87"/>
      <c r="M44" s="87"/>
      <c r="N44" s="87"/>
      <c r="O44" s="87"/>
      <c r="P44" s="87"/>
      <c r="Q44" s="87"/>
      <c r="R44" s="87"/>
      <c r="S44" s="87"/>
      <c r="T44" s="87"/>
      <c r="U44" s="87"/>
      <c r="V44" s="87"/>
      <c r="W44" s="87"/>
      <c r="X44" s="87"/>
      <c r="Y44" s="87"/>
      <c r="Z44" s="87"/>
      <c r="AA44" s="87"/>
      <c r="AB44" s="87"/>
      <c r="AC44" s="87"/>
      <c r="AD44" s="87"/>
      <c r="AE44" s="87"/>
      <c r="AF44" s="87"/>
      <c r="AG44" s="87"/>
      <c r="AH44" s="78"/>
      <c r="AI44" s="78"/>
      <c r="AJ44" s="78"/>
      <c r="AK44" s="78"/>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row>
    <row r="45" spans="1:61" ht="33" x14ac:dyDescent="0.2">
      <c r="A45" s="92" t="str">
        <f>IF(B45=Rates!$A$2, "", IFERROR(VLOOKUP(B45, Rates!$A$2:$C$13, 2, FALSE), ""))</f>
        <v/>
      </c>
      <c r="B45" s="145" t="s">
        <v>288</v>
      </c>
      <c r="C45" s="96"/>
      <c r="D45" s="96"/>
      <c r="E45" s="94" t="str">
        <f>IF(B45=Rates!$A$2, "", IFERROR(VLOOKUP(B45, Rates!$A$2:$F$13, 6, FALSE), ""))</f>
        <v/>
      </c>
      <c r="F45" s="183"/>
      <c r="G45" s="97"/>
      <c r="H45" s="182" t="str">
        <f t="shared" si="0"/>
        <v xml:space="preserve">Claim cannot be processed without date of work (dd/mmm/yy) </v>
      </c>
      <c r="I45" s="95"/>
      <c r="J45" s="78"/>
      <c r="K45" s="87"/>
      <c r="L45" s="87"/>
      <c r="M45" s="87"/>
      <c r="N45" s="87"/>
      <c r="O45" s="87"/>
      <c r="P45" s="87"/>
      <c r="Q45" s="87"/>
      <c r="R45" s="87"/>
      <c r="S45" s="87"/>
      <c r="T45" s="87"/>
      <c r="U45" s="87"/>
      <c r="V45" s="87"/>
      <c r="W45" s="87"/>
      <c r="X45" s="87"/>
      <c r="Y45" s="87"/>
      <c r="Z45" s="87"/>
      <c r="AA45" s="87"/>
      <c r="AB45" s="87"/>
      <c r="AC45" s="87"/>
      <c r="AD45" s="87"/>
      <c r="AE45" s="87"/>
      <c r="AF45" s="78"/>
      <c r="AG45" s="78"/>
      <c r="AH45" s="78"/>
      <c r="AI45" s="78"/>
      <c r="AJ45" s="78"/>
      <c r="AK45" s="77"/>
      <c r="AL45" s="77"/>
      <c r="AM45" s="87"/>
      <c r="AN45" s="87"/>
      <c r="AO45" s="87"/>
      <c r="AP45" s="87"/>
      <c r="AQ45" s="87"/>
      <c r="AR45" s="87"/>
      <c r="AS45" s="87"/>
      <c r="AT45" s="87"/>
      <c r="AU45" s="87"/>
      <c r="AV45" s="87"/>
      <c r="AW45" s="87"/>
      <c r="AX45" s="87"/>
      <c r="AY45" s="87"/>
      <c r="AZ45" s="87"/>
      <c r="BA45" s="87"/>
      <c r="BB45" s="87"/>
      <c r="BC45" s="87"/>
      <c r="BD45" s="87"/>
      <c r="BE45" s="87"/>
      <c r="BF45" s="87"/>
      <c r="BG45" s="87"/>
      <c r="BH45" s="87"/>
      <c r="BI45" s="87"/>
    </row>
    <row r="46" spans="1:61" ht="33" x14ac:dyDescent="0.2">
      <c r="A46" s="92" t="str">
        <f>IF(B46=Rates!$A$2, "", IFERROR(VLOOKUP(B46, Rates!$A$2:$C$13, 2, FALSE), ""))</f>
        <v/>
      </c>
      <c r="B46" s="145" t="s">
        <v>288</v>
      </c>
      <c r="C46" s="96"/>
      <c r="D46" s="96"/>
      <c r="E46" s="94" t="str">
        <f>IF(B46=Rates!$A$2, "", IFERROR(VLOOKUP(B46, Rates!$A$2:$F$13, 6, FALSE), ""))</f>
        <v/>
      </c>
      <c r="F46" s="183"/>
      <c r="G46" s="97"/>
      <c r="H46" s="182" t="str">
        <f t="shared" si="0"/>
        <v xml:space="preserve">Claim cannot be processed without date of work (dd/mmm/yy) </v>
      </c>
      <c r="I46" s="95"/>
      <c r="J46" s="78"/>
      <c r="K46" s="87"/>
      <c r="L46" s="87"/>
      <c r="M46" s="87"/>
      <c r="N46" s="87"/>
      <c r="O46" s="87"/>
      <c r="P46" s="87"/>
      <c r="Q46" s="87"/>
      <c r="R46" s="87"/>
      <c r="S46" s="87"/>
      <c r="T46" s="87"/>
      <c r="U46" s="87"/>
      <c r="V46" s="87"/>
      <c r="W46" s="87"/>
      <c r="X46" s="87"/>
      <c r="Y46" s="87"/>
      <c r="Z46" s="87"/>
      <c r="AA46" s="87"/>
      <c r="AB46" s="87"/>
      <c r="AC46" s="87"/>
      <c r="AD46" s="87"/>
      <c r="AE46" s="87"/>
      <c r="AF46" s="78"/>
      <c r="AG46" s="78"/>
      <c r="AH46" s="78"/>
      <c r="AI46" s="78"/>
      <c r="AJ46" s="78"/>
      <c r="AK46" s="77"/>
      <c r="AL46" s="77"/>
      <c r="AM46" s="87"/>
      <c r="AN46" s="87"/>
      <c r="AO46" s="87"/>
      <c r="AP46" s="87"/>
      <c r="AQ46" s="87"/>
      <c r="AR46" s="87"/>
      <c r="AS46" s="87"/>
      <c r="AT46" s="87"/>
      <c r="AU46" s="87"/>
      <c r="AV46" s="87"/>
      <c r="AW46" s="87"/>
      <c r="AX46" s="87"/>
      <c r="AY46" s="87"/>
      <c r="AZ46" s="87"/>
      <c r="BA46" s="87"/>
      <c r="BB46" s="87"/>
      <c r="BC46" s="87"/>
      <c r="BD46" s="87"/>
      <c r="BE46" s="87"/>
      <c r="BF46" s="87"/>
      <c r="BG46" s="87"/>
      <c r="BH46" s="87"/>
      <c r="BI46" s="87"/>
    </row>
    <row r="47" spans="1:61" ht="41.25" customHeight="1" x14ac:dyDescent="0.2">
      <c r="A47" s="92" t="str">
        <f>IF(B47=Rates!$A$2, "", IFERROR(VLOOKUP(B47, Rates!$A$2:$C$13, 2, FALSE), ""))</f>
        <v/>
      </c>
      <c r="B47" s="145" t="s">
        <v>288</v>
      </c>
      <c r="C47" s="96"/>
      <c r="D47" s="96"/>
      <c r="E47" s="94" t="str">
        <f>IF(B47=Rates!$A$2, "", IFERROR(VLOOKUP(B47, Rates!$A$2:$F$13, 6, FALSE), ""))</f>
        <v/>
      </c>
      <c r="F47" s="183"/>
      <c r="G47" s="97"/>
      <c r="H47" s="182" t="str">
        <f t="shared" si="0"/>
        <v xml:space="preserve">Claim cannot be processed without date of work (dd/mmm/yy) </v>
      </c>
      <c r="I47" s="95"/>
      <c r="J47" s="78"/>
      <c r="K47" s="87"/>
      <c r="L47" s="87"/>
      <c r="M47" s="87"/>
      <c r="N47" s="87"/>
      <c r="O47" s="87"/>
      <c r="P47" s="87"/>
      <c r="Q47" s="87"/>
      <c r="R47" s="87"/>
      <c r="S47" s="87"/>
      <c r="T47" s="87"/>
      <c r="U47" s="87"/>
      <c r="V47" s="87"/>
      <c r="W47" s="87"/>
      <c r="X47" s="87"/>
      <c r="Y47" s="87"/>
      <c r="Z47" s="87"/>
      <c r="AA47" s="87"/>
      <c r="AB47" s="87"/>
      <c r="AC47" s="87"/>
      <c r="AD47" s="87"/>
      <c r="AE47" s="87"/>
      <c r="AF47" s="78"/>
      <c r="AG47" s="78"/>
      <c r="AH47" s="78"/>
      <c r="AI47" s="78"/>
      <c r="AJ47" s="78"/>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row>
    <row r="48" spans="1:61" ht="33" x14ac:dyDescent="0.2">
      <c r="A48" s="92" t="str">
        <f>IF(B48=Rates!$A$2, "", IFERROR(VLOOKUP(B48, Rates!$A$2:$C$13, 2, FALSE), ""))</f>
        <v/>
      </c>
      <c r="B48" s="145" t="s">
        <v>288</v>
      </c>
      <c r="C48" s="96"/>
      <c r="D48" s="96"/>
      <c r="E48" s="94" t="str">
        <f>IF(B48=Rates!$A$2, "", IFERROR(VLOOKUP(B48, Rates!$A$2:$F$13, 6, FALSE), ""))</f>
        <v/>
      </c>
      <c r="F48" s="183"/>
      <c r="G48" s="97"/>
      <c r="H48" s="182" t="str">
        <f t="shared" si="0"/>
        <v xml:space="preserve">Claim cannot be processed without date of work (dd/mmm/yy) </v>
      </c>
      <c r="I48" s="95"/>
      <c r="J48" s="78"/>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78"/>
      <c r="AO48" s="77"/>
      <c r="AP48" s="77"/>
      <c r="AQ48" s="87"/>
      <c r="AR48" s="87"/>
      <c r="AS48" s="87"/>
      <c r="AT48" s="87"/>
      <c r="AU48" s="87"/>
      <c r="AV48" s="87"/>
      <c r="AW48" s="87"/>
      <c r="AX48" s="87"/>
      <c r="AY48" s="87"/>
      <c r="AZ48" s="87"/>
      <c r="BA48" s="87"/>
      <c r="BB48" s="87"/>
      <c r="BC48" s="87"/>
      <c r="BD48" s="87"/>
      <c r="BE48" s="87"/>
      <c r="BF48" s="87"/>
      <c r="BG48" s="87"/>
      <c r="BH48" s="87"/>
      <c r="BI48" s="87"/>
    </row>
    <row r="49" spans="1:61" ht="33.75" thickBot="1" x14ac:dyDescent="0.25">
      <c r="A49" s="92" t="str">
        <f>IF(B49=Rates!$A$2, "", IFERROR(VLOOKUP(B49, Rates!$A$2:$C$13, 2, FALSE), ""))</f>
        <v/>
      </c>
      <c r="B49" s="145" t="s">
        <v>288</v>
      </c>
      <c r="C49" s="96"/>
      <c r="D49" s="96"/>
      <c r="E49" s="94" t="str">
        <f>IF(B49=Rates!$A$2, "", IFERROR(VLOOKUP(B49, Rates!$A$2:$F$13, 6, FALSE), ""))</f>
        <v/>
      </c>
      <c r="F49" s="183"/>
      <c r="G49" s="97"/>
      <c r="H49" s="182" t="str">
        <f t="shared" si="0"/>
        <v xml:space="preserve">Claim cannot be processed without date of work (dd/mmm/yy) </v>
      </c>
      <c r="I49" s="95"/>
      <c r="J49" s="78"/>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78"/>
      <c r="AO49" s="77"/>
      <c r="AP49" s="77"/>
      <c r="AQ49" s="87"/>
      <c r="AR49" s="87"/>
      <c r="AS49" s="87"/>
      <c r="AT49" s="87"/>
      <c r="AU49" s="87"/>
      <c r="AV49" s="87"/>
      <c r="AW49" s="87"/>
      <c r="AX49" s="87"/>
      <c r="AY49" s="87"/>
      <c r="AZ49" s="87"/>
      <c r="BA49" s="87"/>
      <c r="BB49" s="87"/>
      <c r="BC49" s="87"/>
      <c r="BD49" s="87"/>
      <c r="BE49" s="87"/>
      <c r="BF49" s="87"/>
      <c r="BG49" s="87"/>
      <c r="BH49" s="87"/>
      <c r="BI49" s="87"/>
    </row>
    <row r="50" spans="1:61" ht="33" customHeight="1" thickBot="1" x14ac:dyDescent="0.35">
      <c r="A50" s="248" t="str">
        <f>List2!D73</f>
        <v>Grand Total</v>
      </c>
      <c r="B50" s="249"/>
      <c r="C50" s="98"/>
      <c r="D50" s="99"/>
      <c r="E50" s="100"/>
      <c r="F50" s="184">
        <f>SUM(F30:F49)</f>
        <v>0</v>
      </c>
      <c r="G50" s="170"/>
      <c r="H50" s="95"/>
      <c r="I50" s="95"/>
      <c r="J50" s="78"/>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78"/>
      <c r="AR50" s="77"/>
      <c r="AS50" s="77"/>
      <c r="AT50" s="87"/>
      <c r="AU50" s="87"/>
      <c r="AV50" s="87"/>
      <c r="AW50" s="87"/>
      <c r="AX50" s="87"/>
      <c r="AY50" s="87"/>
      <c r="AZ50" s="78"/>
      <c r="BA50" s="87"/>
      <c r="BB50" s="87"/>
      <c r="BC50" s="87"/>
      <c r="BD50" s="87"/>
      <c r="BE50" s="87"/>
      <c r="BF50" s="87"/>
      <c r="BG50" s="87"/>
      <c r="BH50" s="87"/>
      <c r="BI50" s="87"/>
    </row>
    <row r="51" spans="1:61" ht="7.5" customHeight="1" thickBot="1" x14ac:dyDescent="0.25">
      <c r="A51" s="190"/>
      <c r="B51" s="190"/>
      <c r="C51" s="190"/>
      <c r="D51" s="190"/>
      <c r="E51" s="190"/>
      <c r="F51" s="190"/>
      <c r="G51" s="190"/>
      <c r="H51" s="101"/>
      <c r="I51" s="89"/>
      <c r="J51" s="78"/>
      <c r="K51" s="87"/>
      <c r="L51" s="87"/>
      <c r="M51" s="87"/>
      <c r="N51" s="87"/>
      <c r="O51" s="87"/>
      <c r="P51" s="78"/>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78"/>
      <c r="AR51" s="77"/>
      <c r="AS51" s="77"/>
      <c r="AT51" s="87"/>
      <c r="AU51" s="87"/>
      <c r="AV51" s="87"/>
      <c r="AW51" s="87"/>
      <c r="AX51" s="87"/>
      <c r="AY51" s="87"/>
      <c r="AZ51" s="87"/>
      <c r="BA51" s="87"/>
      <c r="BB51" s="87"/>
      <c r="BC51" s="87"/>
      <c r="BD51" s="87"/>
      <c r="BE51" s="87"/>
      <c r="BF51" s="87"/>
      <c r="BG51" s="87"/>
      <c r="BH51" s="87"/>
      <c r="BI51" s="87"/>
    </row>
    <row r="52" spans="1:61" s="142" customFormat="1" ht="30.75" customHeight="1" thickBot="1" x14ac:dyDescent="0.25">
      <c r="A52" s="102" t="str">
        <f>List2!D75</f>
        <v>Section C: (Complete Section B first)</v>
      </c>
      <c r="B52" s="103"/>
      <c r="C52" s="253" t="str">
        <f>List2!D76 &amp;  $C$23 &amp; " (" &amp; $C$24 &amp; ") Cost Centre: " &amp; $C$74</f>
        <v xml:space="preserve">Summary Information for Payroll Use: () Cost Centre: </v>
      </c>
      <c r="D52" s="254"/>
      <c r="E52" s="254"/>
      <c r="F52" s="255"/>
      <c r="G52" s="104"/>
      <c r="H52" s="89"/>
      <c r="I52" s="91"/>
      <c r="J52" s="86"/>
      <c r="K52" s="87"/>
      <c r="L52" s="87"/>
      <c r="M52" s="87"/>
      <c r="N52" s="87"/>
      <c r="O52" s="87"/>
      <c r="P52" s="78"/>
      <c r="Q52" s="87"/>
      <c r="R52" s="87"/>
      <c r="S52" s="87"/>
      <c r="T52" s="87"/>
      <c r="U52" s="87"/>
      <c r="V52" s="87"/>
      <c r="W52" s="87"/>
      <c r="X52" s="87"/>
      <c r="Y52" s="87"/>
      <c r="Z52" s="87"/>
      <c r="AA52" s="87"/>
      <c r="AB52" s="87"/>
      <c r="AC52" s="87"/>
      <c r="AD52" s="87"/>
      <c r="AE52" s="87"/>
      <c r="AF52" s="87"/>
      <c r="AG52" s="87"/>
      <c r="AH52" s="87"/>
      <c r="AI52" s="87"/>
      <c r="AJ52" s="87"/>
      <c r="AK52" s="87"/>
      <c r="AL52" s="87"/>
      <c r="AM52" s="78"/>
      <c r="AN52" s="78"/>
      <c r="AO52" s="78"/>
      <c r="AP52" s="78"/>
      <c r="AQ52" s="78"/>
      <c r="AR52" s="87"/>
      <c r="AS52" s="87"/>
      <c r="AT52" s="87"/>
      <c r="AU52" s="87"/>
      <c r="AV52" s="87"/>
      <c r="AW52" s="87"/>
      <c r="AX52" s="87"/>
      <c r="AY52" s="87"/>
      <c r="AZ52" s="87"/>
      <c r="BA52" s="87"/>
      <c r="BB52" s="87"/>
      <c r="BC52" s="87"/>
      <c r="BD52" s="87"/>
      <c r="BE52" s="87"/>
      <c r="BF52" s="87"/>
      <c r="BG52" s="87"/>
      <c r="BH52" s="87"/>
      <c r="BI52" s="87"/>
    </row>
    <row r="53" spans="1:61" s="143" customFormat="1" ht="30.75" customHeight="1" thickBot="1" x14ac:dyDescent="0.25">
      <c r="A53" s="198" t="str">
        <f>List2!D77</f>
        <v>Type of Work</v>
      </c>
      <c r="B53" s="199"/>
      <c r="C53" s="200"/>
      <c r="D53" s="105" t="str">
        <f>List2!D89</f>
        <v>Rate</v>
      </c>
      <c r="E53" s="251" t="str">
        <f>List2!D90</f>
        <v>Total Number</v>
      </c>
      <c r="F53" s="252"/>
      <c r="G53" s="106" t="str">
        <f>List2!D102</f>
        <v>Value</v>
      </c>
      <c r="H53" s="107"/>
      <c r="I53" s="107"/>
      <c r="J53" s="107"/>
      <c r="K53" s="87"/>
      <c r="L53" s="78"/>
      <c r="M53" s="78"/>
      <c r="N53" s="78"/>
      <c r="O53" s="78"/>
      <c r="P53" s="78"/>
      <c r="Q53" s="87"/>
      <c r="R53" s="87"/>
      <c r="S53" s="87"/>
      <c r="T53" s="87"/>
      <c r="U53" s="87"/>
      <c r="V53" s="87"/>
      <c r="W53" s="87"/>
      <c r="X53" s="87"/>
      <c r="Y53" s="87"/>
      <c r="Z53" s="87"/>
      <c r="AA53" s="87"/>
      <c r="AB53" s="87"/>
      <c r="AC53" s="87"/>
      <c r="AD53" s="87"/>
      <c r="AE53" s="87"/>
      <c r="AF53" s="87"/>
      <c r="AG53" s="87"/>
      <c r="AH53" s="87"/>
      <c r="AI53" s="87"/>
      <c r="AJ53" s="87"/>
      <c r="AK53" s="87"/>
      <c r="AL53" s="87"/>
      <c r="AM53" s="78"/>
      <c r="AN53" s="78"/>
      <c r="AO53" s="78"/>
      <c r="AP53" s="78"/>
      <c r="AQ53" s="87"/>
      <c r="AR53" s="87"/>
      <c r="AS53" s="87"/>
      <c r="AT53" s="87"/>
      <c r="AU53" s="87"/>
      <c r="AV53" s="87"/>
      <c r="AW53" s="87"/>
      <c r="AX53" s="87"/>
      <c r="AY53" s="87"/>
      <c r="AZ53" s="87"/>
      <c r="BA53" s="87"/>
      <c r="BB53" s="87"/>
      <c r="BC53" s="87"/>
      <c r="BD53" s="87"/>
      <c r="BE53" s="87"/>
      <c r="BF53" s="87"/>
      <c r="BG53" s="87"/>
      <c r="BH53" s="87"/>
      <c r="BI53" s="87"/>
    </row>
    <row r="54" spans="1:61" ht="20.25" customHeight="1" x14ac:dyDescent="0.2">
      <c r="A54" s="185" t="str">
        <f>List2!D78</f>
        <v>Marking of 1 Hour Scripts</v>
      </c>
      <c r="B54" s="186"/>
      <c r="C54" s="187"/>
      <c r="D54" s="108">
        <f>List!D27</f>
        <v>1.6</v>
      </c>
      <c r="E54" s="108">
        <f>SUMIFS($F$30:$F$49, $B$30:$B$49, $A54, $G$30:$G$49, "&lt;&gt;")</f>
        <v>0</v>
      </c>
      <c r="F54" s="169" t="str">
        <f>List2!D91</f>
        <v>Scripts</v>
      </c>
      <c r="G54" s="109">
        <f t="shared" ref="G54:G64" si="1">+D54*E54</f>
        <v>0</v>
      </c>
      <c r="H54" s="89"/>
      <c r="I54" s="89"/>
      <c r="J54" s="78"/>
      <c r="K54" s="87"/>
      <c r="L54" s="78"/>
      <c r="M54" s="78"/>
      <c r="N54" s="78"/>
      <c r="O54" s="78"/>
      <c r="P54" s="87"/>
      <c r="Q54" s="87"/>
      <c r="R54" s="87"/>
      <c r="S54" s="87"/>
      <c r="T54" s="87"/>
      <c r="U54" s="87"/>
      <c r="V54" s="87"/>
      <c r="W54" s="87"/>
      <c r="X54" s="87"/>
      <c r="Y54" s="87"/>
      <c r="Z54" s="87"/>
      <c r="AA54" s="87"/>
      <c r="AB54" s="87"/>
      <c r="AC54" s="87"/>
      <c r="AD54" s="87"/>
      <c r="AE54" s="87"/>
      <c r="AF54" s="87"/>
      <c r="AG54" s="87"/>
      <c r="AH54" s="87"/>
      <c r="AI54" s="87"/>
      <c r="AJ54" s="87"/>
      <c r="AK54" s="78"/>
      <c r="AL54" s="78"/>
      <c r="AM54" s="78"/>
      <c r="AN54" s="78"/>
      <c r="AO54" s="78"/>
      <c r="AP54" s="77"/>
      <c r="AQ54" s="77"/>
      <c r="AR54" s="87"/>
      <c r="AS54" s="87"/>
      <c r="AT54" s="87"/>
      <c r="AU54" s="87"/>
      <c r="AV54" s="87"/>
      <c r="AW54" s="87"/>
      <c r="AX54" s="87"/>
      <c r="AY54" s="87"/>
      <c r="AZ54" s="87"/>
      <c r="BA54" s="87"/>
      <c r="BB54" s="87"/>
      <c r="BC54" s="87"/>
      <c r="BD54" s="87"/>
      <c r="BE54" s="87"/>
      <c r="BF54" s="87"/>
      <c r="BG54" s="87"/>
      <c r="BH54" s="87"/>
      <c r="BI54" s="87"/>
    </row>
    <row r="55" spans="1:61" ht="19.5" customHeight="1" x14ac:dyDescent="0.2">
      <c r="A55" s="185" t="str">
        <f>List2!D79</f>
        <v>Marking of 2 Hour Scripts</v>
      </c>
      <c r="B55" s="186"/>
      <c r="C55" s="187"/>
      <c r="D55" s="108">
        <f>List!D28</f>
        <v>3.2</v>
      </c>
      <c r="E55" s="108">
        <f t="shared" ref="E55:E63" si="2">SUMIFS($F$30:$F$49, $B$30:$B$49, $A55, $G$30:$G$49, "&lt;&gt;")</f>
        <v>0</v>
      </c>
      <c r="F55" s="169" t="str">
        <f>List2!D92</f>
        <v>Scripts</v>
      </c>
      <c r="G55" s="110">
        <f t="shared" si="1"/>
        <v>0</v>
      </c>
      <c r="H55" s="89"/>
      <c r="I55" s="89"/>
      <c r="J55" s="78"/>
      <c r="K55" s="87"/>
      <c r="L55" s="78"/>
      <c r="M55" s="78"/>
      <c r="N55" s="78"/>
      <c r="O55" s="78"/>
      <c r="P55" s="87"/>
      <c r="Q55" s="87"/>
      <c r="R55" s="87"/>
      <c r="S55" s="87"/>
      <c r="T55" s="87"/>
      <c r="U55" s="87"/>
      <c r="V55" s="87"/>
      <c r="W55" s="87"/>
      <c r="X55" s="87"/>
      <c r="Y55" s="87"/>
      <c r="Z55" s="87"/>
      <c r="AA55" s="87"/>
      <c r="AB55" s="87"/>
      <c r="AC55" s="87"/>
      <c r="AD55" s="87"/>
      <c r="AE55" s="87"/>
      <c r="AF55" s="87"/>
      <c r="AG55" s="87"/>
      <c r="AH55" s="87"/>
      <c r="AI55" s="87"/>
      <c r="AJ55" s="87"/>
      <c r="AK55" s="78"/>
      <c r="AL55" s="78"/>
      <c r="AM55" s="78"/>
      <c r="AN55" s="78"/>
      <c r="AO55" s="78"/>
      <c r="AP55" s="77"/>
      <c r="AQ55" s="77"/>
      <c r="AR55" s="87"/>
      <c r="AS55" s="87"/>
      <c r="AT55" s="87"/>
      <c r="AU55" s="87"/>
      <c r="AV55" s="87"/>
      <c r="AW55" s="87"/>
      <c r="AX55" s="87"/>
      <c r="AY55" s="87"/>
      <c r="AZ55" s="87"/>
      <c r="BA55" s="87"/>
      <c r="BB55" s="87"/>
      <c r="BC55" s="87"/>
      <c r="BD55" s="87"/>
      <c r="BE55" s="87"/>
      <c r="BF55" s="87"/>
      <c r="BG55" s="87"/>
      <c r="BH55" s="87"/>
      <c r="BI55" s="87"/>
    </row>
    <row r="56" spans="1:61" ht="20.25" customHeight="1" x14ac:dyDescent="0.2">
      <c r="A56" s="185" t="str">
        <f>List2!D80</f>
        <v>Marking of 3 Hour Scripts</v>
      </c>
      <c r="B56" s="186"/>
      <c r="C56" s="187"/>
      <c r="D56" s="108">
        <f>List!D29</f>
        <v>4.8</v>
      </c>
      <c r="E56" s="108">
        <f t="shared" si="2"/>
        <v>0</v>
      </c>
      <c r="F56" s="169" t="str">
        <f>List2!D93</f>
        <v>Scripts</v>
      </c>
      <c r="G56" s="110">
        <f t="shared" si="1"/>
        <v>0</v>
      </c>
      <c r="H56" s="89"/>
      <c r="I56" s="89"/>
      <c r="J56" s="78"/>
      <c r="K56" s="87"/>
      <c r="L56" s="78"/>
      <c r="M56" s="78"/>
      <c r="N56" s="78"/>
      <c r="O56" s="78"/>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row>
    <row r="57" spans="1:61" ht="21" customHeight="1" x14ac:dyDescent="0.2">
      <c r="A57" s="185" t="str">
        <f>List2!D81</f>
        <v>Correction of Oral Exams (rate per hour)</v>
      </c>
      <c r="B57" s="186"/>
      <c r="C57" s="187"/>
      <c r="D57" s="108">
        <f>List!D30</f>
        <v>15.4</v>
      </c>
      <c r="E57" s="108">
        <f t="shared" si="2"/>
        <v>0</v>
      </c>
      <c r="F57" s="169" t="str">
        <f>List2!D94</f>
        <v>Hour(s)</v>
      </c>
      <c r="G57" s="110">
        <f t="shared" si="1"/>
        <v>0</v>
      </c>
      <c r="H57" s="89"/>
      <c r="I57" s="89"/>
      <c r="J57" s="78"/>
      <c r="K57" s="87"/>
      <c r="L57" s="78"/>
      <c r="M57" s="78"/>
      <c r="N57" s="78"/>
      <c r="O57" s="78"/>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row>
    <row r="58" spans="1:61" ht="21.75" customHeight="1" x14ac:dyDescent="0.2">
      <c r="A58" s="185" t="str">
        <f>List2!D82</f>
        <v>Correction of Practicals (rate per practical)</v>
      </c>
      <c r="B58" s="186"/>
      <c r="C58" s="187"/>
      <c r="D58" s="108">
        <f>List!D31</f>
        <v>1.58</v>
      </c>
      <c r="E58" s="108">
        <f t="shared" si="2"/>
        <v>0</v>
      </c>
      <c r="F58" s="169" t="str">
        <f>List2!D95</f>
        <v>Practical(s)</v>
      </c>
      <c r="G58" s="110">
        <f t="shared" si="1"/>
        <v>0</v>
      </c>
      <c r="H58" s="89"/>
      <c r="I58" s="89"/>
      <c r="J58" s="78"/>
      <c r="K58" s="78"/>
      <c r="L58" s="78"/>
      <c r="M58" s="78"/>
      <c r="N58" s="78"/>
      <c r="O58" s="78"/>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row>
    <row r="59" spans="1:61" ht="21" customHeight="1" x14ac:dyDescent="0.2">
      <c r="A59" s="185" t="str">
        <f>List2!D83</f>
        <v>Correction of Essays 0 - 9 pages (rate per essay)</v>
      </c>
      <c r="B59" s="186"/>
      <c r="C59" s="187"/>
      <c r="D59" s="108">
        <f>List!D32</f>
        <v>2.4</v>
      </c>
      <c r="E59" s="108">
        <f t="shared" si="2"/>
        <v>0</v>
      </c>
      <c r="F59" s="169" t="str">
        <f>List2!D96</f>
        <v>Essay(s)</v>
      </c>
      <c r="G59" s="110">
        <f t="shared" si="1"/>
        <v>0</v>
      </c>
      <c r="H59" s="89"/>
      <c r="I59" s="89"/>
      <c r="J59" s="78"/>
      <c r="K59" s="86"/>
      <c r="L59" s="86"/>
      <c r="M59" s="86"/>
      <c r="N59" s="86"/>
      <c r="O59" s="86"/>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row>
    <row r="60" spans="1:61" ht="22.5" customHeight="1" x14ac:dyDescent="0.2">
      <c r="A60" s="185" t="str">
        <f>List2!D84</f>
        <v>Correction of Essays 10 - 19 pages (rate per essay)</v>
      </c>
      <c r="B60" s="186"/>
      <c r="C60" s="187"/>
      <c r="D60" s="108">
        <f>List!D33</f>
        <v>4.8</v>
      </c>
      <c r="E60" s="108">
        <f t="shared" si="2"/>
        <v>0</v>
      </c>
      <c r="F60" s="169" t="str">
        <f>List2!D97</f>
        <v>Essay(s)</v>
      </c>
      <c r="G60" s="110">
        <f t="shared" si="1"/>
        <v>0</v>
      </c>
      <c r="H60" s="89"/>
      <c r="I60" s="89"/>
      <c r="J60" s="78"/>
      <c r="K60" s="78"/>
      <c r="L60" s="78"/>
      <c r="M60" s="78"/>
      <c r="N60" s="78"/>
      <c r="O60" s="78"/>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row>
    <row r="61" spans="1:61" ht="20.25" customHeight="1" x14ac:dyDescent="0.2">
      <c r="A61" s="185" t="str">
        <f>List2!D85</f>
        <v>Correction of Essays 20-29 pages (rate per essay)</v>
      </c>
      <c r="B61" s="186"/>
      <c r="C61" s="187"/>
      <c r="D61" s="108">
        <f>List!D34</f>
        <v>7.19</v>
      </c>
      <c r="E61" s="108">
        <f t="shared" si="2"/>
        <v>0</v>
      </c>
      <c r="F61" s="169" t="str">
        <f>List2!D98</f>
        <v>Essay(s)</v>
      </c>
      <c r="G61" s="110">
        <f t="shared" si="1"/>
        <v>0</v>
      </c>
      <c r="H61" s="89"/>
      <c r="I61" s="89"/>
      <c r="J61" s="78"/>
      <c r="K61" s="78"/>
      <c r="L61" s="78"/>
      <c r="M61" s="78"/>
      <c r="N61" s="78"/>
      <c r="O61" s="78"/>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row>
    <row r="62" spans="1:61" ht="21" customHeight="1" x14ac:dyDescent="0.2">
      <c r="A62" s="185" t="str">
        <f>List2!D86</f>
        <v>Correction of Essays 30+ pages (rate per essay)</v>
      </c>
      <c r="B62" s="186"/>
      <c r="C62" s="187"/>
      <c r="D62" s="108">
        <f>List!D35</f>
        <v>9.6</v>
      </c>
      <c r="E62" s="108">
        <f t="shared" si="2"/>
        <v>0</v>
      </c>
      <c r="F62" s="169" t="str">
        <f>List2!D99</f>
        <v>Essay(s)</v>
      </c>
      <c r="G62" s="110">
        <f t="shared" si="1"/>
        <v>0</v>
      </c>
      <c r="H62" s="89"/>
      <c r="I62" s="89"/>
      <c r="J62" s="78"/>
      <c r="K62" s="78"/>
      <c r="L62" s="78"/>
      <c r="M62" s="78"/>
      <c r="N62" s="78"/>
      <c r="O62" s="78"/>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row>
    <row r="63" spans="1:61" ht="23.25" customHeight="1" x14ac:dyDescent="0.2">
      <c r="A63" s="185" t="str">
        <f>List2!D87</f>
        <v>Postgrad Dissertation / Minor Thesis (rate per Dissertation/Thesis)</v>
      </c>
      <c r="B63" s="186"/>
      <c r="C63" s="187"/>
      <c r="D63" s="108">
        <f>List!D36</f>
        <v>12</v>
      </c>
      <c r="E63" s="108">
        <f t="shared" si="2"/>
        <v>0</v>
      </c>
      <c r="F63" s="169" t="str">
        <f>List2!D100</f>
        <v>Dissertation / Thesis</v>
      </c>
      <c r="G63" s="110">
        <f t="shared" si="1"/>
        <v>0</v>
      </c>
      <c r="H63" s="89"/>
      <c r="I63" s="89"/>
      <c r="J63" s="78"/>
      <c r="K63" s="78"/>
      <c r="L63" s="78"/>
      <c r="M63" s="78"/>
      <c r="N63" s="78"/>
      <c r="O63" s="78"/>
      <c r="P63" s="87"/>
      <c r="Q63" s="87"/>
      <c r="R63" s="87"/>
      <c r="S63" s="87"/>
      <c r="T63" s="87"/>
      <c r="U63" s="87"/>
      <c r="V63" s="87"/>
      <c r="W63" s="87"/>
      <c r="X63" s="87"/>
      <c r="Y63" s="78"/>
      <c r="Z63" s="77"/>
      <c r="AA63" s="77"/>
      <c r="AB63" s="87"/>
      <c r="AC63" s="87"/>
      <c r="AD63" s="87"/>
      <c r="AE63" s="87"/>
      <c r="AF63" s="87"/>
      <c r="AG63" s="87"/>
      <c r="AH63" s="87"/>
      <c r="AI63" s="87"/>
      <c r="AJ63" s="87"/>
      <c r="AK63" s="87"/>
      <c r="AL63" s="87"/>
      <c r="AM63" s="87"/>
      <c r="AN63" s="87"/>
      <c r="AO63" s="87"/>
      <c r="AP63" s="87"/>
      <c r="AQ63" s="87"/>
      <c r="AR63" s="87"/>
      <c r="AS63" s="87"/>
      <c r="AT63" s="87"/>
      <c r="AU63" s="78"/>
      <c r="AV63" s="77"/>
      <c r="AW63" s="77"/>
      <c r="AX63" s="87"/>
      <c r="AY63" s="87"/>
      <c r="AZ63" s="87"/>
      <c r="BA63" s="87"/>
      <c r="BB63" s="87"/>
      <c r="BC63" s="87"/>
      <c r="BD63" s="87"/>
      <c r="BE63" s="87"/>
      <c r="BF63" s="87"/>
      <c r="BG63" s="87"/>
      <c r="BH63" s="87"/>
      <c r="BI63" s="87"/>
    </row>
    <row r="64" spans="1:61" ht="20.25" customHeight="1" x14ac:dyDescent="0.2">
      <c r="A64" s="185" t="str">
        <f>List2!D88</f>
        <v>Major Thesis Corrections (rate per Thesis)</v>
      </c>
      <c r="B64" s="186"/>
      <c r="C64" s="187"/>
      <c r="D64" s="108">
        <f>List!D37</f>
        <v>24</v>
      </c>
      <c r="E64" s="108">
        <f>SUMIFS($F$30:$F$49, $B$30:$B$49, $A64, $G$30:$G$49, "&lt;&gt;")</f>
        <v>0</v>
      </c>
      <c r="F64" s="169" t="str">
        <f>List2!D101</f>
        <v>Thesis</v>
      </c>
      <c r="G64" s="110">
        <f t="shared" si="1"/>
        <v>0</v>
      </c>
      <c r="H64" s="89"/>
      <c r="I64" s="89"/>
      <c r="J64" s="78"/>
      <c r="K64" s="78"/>
      <c r="L64" s="78"/>
      <c r="M64" s="78"/>
      <c r="N64" s="78"/>
      <c r="O64" s="78"/>
      <c r="P64" s="87"/>
      <c r="Q64" s="87"/>
      <c r="R64" s="87"/>
      <c r="S64" s="87"/>
      <c r="T64" s="87"/>
      <c r="U64" s="87"/>
      <c r="V64" s="87"/>
      <c r="W64" s="87"/>
      <c r="X64" s="87"/>
      <c r="Y64" s="78"/>
      <c r="Z64" s="77"/>
      <c r="AA64" s="77"/>
      <c r="AB64" s="87"/>
      <c r="AC64" s="87"/>
      <c r="AD64" s="87"/>
      <c r="AE64" s="87"/>
      <c r="AF64" s="87"/>
      <c r="AG64" s="87"/>
      <c r="AH64" s="87"/>
      <c r="AI64" s="87"/>
      <c r="AJ64" s="87"/>
      <c r="AK64" s="87"/>
      <c r="AL64" s="87"/>
      <c r="AM64" s="87"/>
      <c r="AN64" s="87"/>
      <c r="AO64" s="87"/>
      <c r="AP64" s="87"/>
      <c r="AQ64" s="87"/>
      <c r="AR64" s="87"/>
      <c r="AS64" s="87"/>
      <c r="AT64" s="87"/>
      <c r="AU64" s="78"/>
      <c r="AV64" s="77"/>
      <c r="AW64" s="77"/>
      <c r="AX64" s="87"/>
      <c r="AY64" s="87"/>
      <c r="AZ64" s="87"/>
      <c r="BA64" s="87"/>
      <c r="BB64" s="87"/>
      <c r="BC64" s="87"/>
      <c r="BD64" s="87"/>
      <c r="BE64" s="87"/>
      <c r="BF64" s="87"/>
      <c r="BG64" s="87"/>
      <c r="BH64" s="87"/>
      <c r="BI64" s="87"/>
    </row>
    <row r="65" spans="1:61" s="143" customFormat="1" ht="30.75" customHeight="1" x14ac:dyDescent="0.2">
      <c r="A65" s="189" t="str">
        <f>List2!D103</f>
        <v>Total</v>
      </c>
      <c r="B65" s="189"/>
      <c r="C65" s="111"/>
      <c r="D65" s="112"/>
      <c r="E65" s="113">
        <f>SUM(E54:E64)</f>
        <v>0</v>
      </c>
      <c r="F65" s="114"/>
      <c r="G65" s="115">
        <f>SUM(G54:G64)</f>
        <v>0</v>
      </c>
      <c r="H65" s="107"/>
      <c r="I65" s="107"/>
      <c r="J65" s="107"/>
      <c r="K65" s="78"/>
      <c r="L65" s="78"/>
      <c r="M65" s="78"/>
      <c r="N65" s="78"/>
      <c r="O65" s="78"/>
      <c r="P65" s="87"/>
      <c r="Q65" s="87"/>
      <c r="R65" s="87"/>
      <c r="S65" s="87"/>
      <c r="T65" s="87"/>
      <c r="U65" s="78"/>
      <c r="V65" s="78"/>
      <c r="W65" s="78"/>
      <c r="X65" s="78"/>
      <c r="Y65" s="78"/>
      <c r="Z65" s="87"/>
      <c r="AA65" s="87"/>
      <c r="AB65" s="87"/>
      <c r="AC65" s="87"/>
      <c r="AD65" s="87"/>
      <c r="AE65" s="87"/>
      <c r="AF65" s="87"/>
      <c r="AG65" s="87"/>
      <c r="AH65" s="87"/>
      <c r="AI65" s="87"/>
      <c r="AJ65" s="87"/>
      <c r="AK65" s="87"/>
      <c r="AL65" s="87"/>
      <c r="AM65" s="87"/>
      <c r="AN65" s="87"/>
      <c r="AO65" s="87"/>
      <c r="AP65" s="87"/>
      <c r="AQ65" s="78"/>
      <c r="AR65" s="78"/>
      <c r="AS65" s="78"/>
      <c r="AT65" s="78"/>
      <c r="AU65" s="78"/>
      <c r="AV65" s="87"/>
      <c r="AW65" s="87"/>
      <c r="AX65" s="87"/>
      <c r="AY65" s="87"/>
      <c r="AZ65" s="78"/>
      <c r="BA65" s="77"/>
      <c r="BB65" s="87"/>
      <c r="BC65" s="87"/>
      <c r="BD65" s="87"/>
      <c r="BE65" s="87"/>
      <c r="BF65" s="87"/>
      <c r="BG65" s="87"/>
      <c r="BH65" s="87"/>
      <c r="BI65" s="87"/>
    </row>
    <row r="66" spans="1:61" ht="25.5" customHeight="1" x14ac:dyDescent="0.2">
      <c r="A66" s="230" t="str">
        <f>List2!D104</f>
        <v>(343) HOLIDAY PAY ENTITLEMENT 8% of hours</v>
      </c>
      <c r="B66" s="231"/>
      <c r="C66" s="116">
        <v>0.08</v>
      </c>
      <c r="D66" s="117"/>
      <c r="E66" s="118"/>
      <c r="F66" s="118"/>
      <c r="G66" s="119">
        <f>IF(OR(C26=List2!D32,C26=List2!D31),0,G65*C66)</f>
        <v>0</v>
      </c>
      <c r="H66" s="89"/>
      <c r="I66" s="89"/>
      <c r="J66" s="78"/>
      <c r="K66" s="78"/>
      <c r="L66" s="78"/>
      <c r="M66" s="78"/>
      <c r="N66" s="78"/>
      <c r="O66" s="78"/>
      <c r="P66" s="87"/>
      <c r="Q66" s="87"/>
      <c r="R66" s="87"/>
      <c r="S66" s="87"/>
      <c r="T66" s="87"/>
      <c r="U66" s="78"/>
      <c r="V66" s="78"/>
      <c r="W66" s="78"/>
      <c r="X66" s="78"/>
      <c r="Y66" s="87"/>
      <c r="Z66" s="87"/>
      <c r="AA66" s="87"/>
      <c r="AB66" s="87"/>
      <c r="AC66" s="87"/>
      <c r="AD66" s="87"/>
      <c r="AE66" s="87"/>
      <c r="AF66" s="87"/>
      <c r="AG66" s="87"/>
      <c r="AH66" s="87"/>
      <c r="AI66" s="87"/>
      <c r="AJ66" s="87"/>
      <c r="AK66" s="87"/>
      <c r="AL66" s="87"/>
      <c r="AM66" s="87"/>
      <c r="AN66" s="87"/>
      <c r="AO66" s="87"/>
      <c r="AP66" s="87"/>
      <c r="AQ66" s="78"/>
      <c r="AR66" s="78"/>
      <c r="AS66" s="78"/>
      <c r="AT66" s="78"/>
      <c r="AU66" s="87"/>
      <c r="AV66" s="87"/>
      <c r="AW66" s="87"/>
      <c r="AX66" s="87"/>
      <c r="AY66" s="87"/>
      <c r="AZ66" s="78"/>
      <c r="BA66" s="87"/>
      <c r="BB66" s="87"/>
      <c r="BC66" s="87"/>
      <c r="BD66" s="87"/>
      <c r="BE66" s="87"/>
      <c r="BF66" s="87"/>
      <c r="BG66" s="87"/>
      <c r="BH66" s="87"/>
      <c r="BI66" s="87"/>
    </row>
    <row r="67" spans="1:61" s="138" customFormat="1" ht="36" customHeight="1" thickBot="1" x14ac:dyDescent="0.35">
      <c r="A67" s="188" t="str">
        <f>List2!D105</f>
        <v>Grand Total</v>
      </c>
      <c r="B67" s="188"/>
      <c r="C67" s="120"/>
      <c r="D67" s="120"/>
      <c r="E67" s="121"/>
      <c r="F67" s="121"/>
      <c r="G67" s="122">
        <f>G65+G66</f>
        <v>0</v>
      </c>
      <c r="H67" s="123"/>
      <c r="I67" s="123"/>
      <c r="J67" s="123"/>
      <c r="K67" s="78"/>
      <c r="L67" s="78"/>
      <c r="M67" s="78"/>
      <c r="N67" s="78"/>
      <c r="O67" s="78"/>
      <c r="P67" s="87"/>
      <c r="Q67" s="87"/>
      <c r="R67" s="87"/>
      <c r="S67" s="87"/>
      <c r="T67" s="87"/>
      <c r="U67" s="78"/>
      <c r="V67" s="78"/>
      <c r="W67" s="78"/>
      <c r="X67" s="78"/>
      <c r="Y67" s="87"/>
      <c r="Z67" s="87"/>
      <c r="AA67" s="87"/>
      <c r="AB67" s="87"/>
      <c r="AC67" s="87"/>
      <c r="AD67" s="87"/>
      <c r="AE67" s="87"/>
      <c r="AF67" s="87"/>
      <c r="AG67" s="87"/>
      <c r="AH67" s="87"/>
      <c r="AI67" s="87"/>
      <c r="AJ67" s="87"/>
      <c r="AK67" s="87"/>
      <c r="AL67" s="87"/>
      <c r="AM67" s="87"/>
      <c r="AN67" s="87"/>
      <c r="AO67" s="78"/>
      <c r="AP67" s="78"/>
      <c r="AQ67" s="78"/>
      <c r="AR67" s="78"/>
      <c r="AS67" s="78"/>
      <c r="AT67" s="77"/>
      <c r="AU67" s="77"/>
      <c r="AV67" s="87"/>
      <c r="AW67" s="87"/>
      <c r="AX67" s="87"/>
      <c r="AY67" s="87"/>
      <c r="AZ67" s="87"/>
      <c r="BA67" s="87"/>
      <c r="BB67" s="87"/>
      <c r="BC67" s="87"/>
      <c r="BD67" s="87"/>
      <c r="BE67" s="87"/>
      <c r="BF67" s="87"/>
      <c r="BG67" s="87"/>
      <c r="BH67" s="87"/>
      <c r="BI67" s="87"/>
    </row>
    <row r="68" spans="1:61" ht="55.5" customHeight="1" thickBot="1" x14ac:dyDescent="0.35">
      <c r="A68" s="235" t="str">
        <f>List2!D106</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c r="B68" s="236"/>
      <c r="C68" s="236"/>
      <c r="D68" s="236"/>
      <c r="E68" s="236"/>
      <c r="F68" s="236"/>
      <c r="G68" s="237"/>
      <c r="H68" s="123"/>
      <c r="I68" s="123"/>
      <c r="J68" s="123"/>
      <c r="K68" s="78"/>
      <c r="L68" s="78"/>
      <c r="M68" s="78"/>
      <c r="N68" s="78"/>
      <c r="O68" s="77"/>
      <c r="P68" s="87"/>
      <c r="Q68" s="87"/>
      <c r="R68" s="87"/>
      <c r="S68" s="87"/>
      <c r="T68" s="87"/>
      <c r="U68" s="78"/>
      <c r="V68" s="78"/>
      <c r="W68" s="78"/>
      <c r="X68" s="78"/>
      <c r="Y68" s="87"/>
      <c r="Z68" s="87"/>
      <c r="AA68" s="87"/>
      <c r="AB68" s="87"/>
      <c r="AC68" s="87"/>
      <c r="AD68" s="87"/>
      <c r="AE68" s="87"/>
      <c r="AF68" s="87"/>
      <c r="AG68" s="87"/>
      <c r="AH68" s="87"/>
      <c r="AI68" s="87"/>
      <c r="AJ68" s="87"/>
      <c r="AK68" s="87"/>
      <c r="AL68" s="87"/>
      <c r="AM68" s="87"/>
      <c r="AN68" s="87"/>
      <c r="AO68" s="78"/>
      <c r="AP68" s="78"/>
      <c r="AQ68" s="78"/>
      <c r="AR68" s="78"/>
      <c r="AS68" s="78"/>
      <c r="AT68" s="77"/>
      <c r="AU68" s="77"/>
      <c r="AV68" s="87"/>
      <c r="AW68" s="87"/>
      <c r="AX68" s="87"/>
      <c r="AY68" s="87"/>
      <c r="AZ68" s="87"/>
      <c r="BA68" s="87"/>
      <c r="BB68" s="87"/>
      <c r="BC68" s="87"/>
      <c r="BD68" s="87"/>
      <c r="BE68" s="87"/>
      <c r="BF68" s="87"/>
      <c r="BG68" s="87"/>
      <c r="BH68" s="87"/>
      <c r="BI68" s="87"/>
    </row>
    <row r="69" spans="1:61" ht="7.5" customHeight="1" thickBot="1" x14ac:dyDescent="0.35">
      <c r="A69" s="147"/>
      <c r="B69" s="147"/>
      <c r="C69" s="147"/>
      <c r="D69" s="147"/>
      <c r="E69" s="147"/>
      <c r="F69" s="147"/>
      <c r="G69" s="147"/>
      <c r="H69" s="123"/>
      <c r="I69" s="123"/>
      <c r="J69" s="123"/>
      <c r="K69" s="78"/>
      <c r="L69" s="78"/>
      <c r="M69" s="78"/>
      <c r="N69" s="78"/>
      <c r="O69" s="77"/>
      <c r="P69" s="87"/>
      <c r="Q69" s="87"/>
      <c r="R69" s="87"/>
      <c r="S69" s="87"/>
      <c r="T69" s="87"/>
      <c r="U69" s="78"/>
      <c r="V69" s="78"/>
      <c r="W69" s="78"/>
      <c r="X69" s="78"/>
      <c r="Y69" s="87"/>
      <c r="Z69" s="87"/>
      <c r="AA69" s="87"/>
      <c r="AB69" s="87"/>
      <c r="AC69" s="87"/>
      <c r="AD69" s="87"/>
      <c r="AE69" s="87"/>
      <c r="AF69" s="87"/>
      <c r="AG69" s="87"/>
      <c r="AH69" s="87"/>
      <c r="AI69" s="87"/>
      <c r="AJ69" s="87"/>
      <c r="AK69" s="87"/>
      <c r="AL69" s="87"/>
      <c r="AM69" s="87"/>
      <c r="AN69" s="87"/>
      <c r="AO69" s="78"/>
      <c r="AP69" s="78"/>
      <c r="AQ69" s="78"/>
      <c r="AR69" s="78"/>
      <c r="AS69" s="78"/>
      <c r="AT69" s="87"/>
      <c r="AU69" s="87"/>
      <c r="AV69" s="87"/>
      <c r="AW69" s="87"/>
      <c r="AX69" s="87"/>
      <c r="AY69" s="87"/>
      <c r="AZ69" s="87"/>
      <c r="BA69" s="87"/>
      <c r="BB69" s="87"/>
      <c r="BC69" s="87"/>
      <c r="BD69" s="87"/>
      <c r="BE69" s="87"/>
      <c r="BF69" s="87"/>
      <c r="BG69" s="87"/>
      <c r="BH69" s="87"/>
      <c r="BI69" s="87"/>
    </row>
    <row r="70" spans="1:61" s="144" customFormat="1" ht="42" customHeight="1" thickBot="1" x14ac:dyDescent="0.35">
      <c r="A70" s="232" t="str">
        <f>List2!D108</f>
        <v>Section D (AUTHORISER): Budget holder or delegate approver</v>
      </c>
      <c r="B70" s="233"/>
      <c r="C70" s="233"/>
      <c r="D70" s="233"/>
      <c r="E70" s="233"/>
      <c r="F70" s="233"/>
      <c r="G70" s="234"/>
      <c r="H70" s="123"/>
      <c r="I70" s="123"/>
      <c r="J70" s="123"/>
      <c r="K70" s="78"/>
      <c r="L70" s="78"/>
      <c r="M70" s="78"/>
      <c r="N70" s="78"/>
      <c r="O70" s="87"/>
      <c r="P70" s="87"/>
      <c r="Q70" s="87"/>
      <c r="R70" s="87"/>
      <c r="S70" s="87"/>
      <c r="T70" s="78"/>
      <c r="U70" s="78"/>
      <c r="V70" s="78"/>
      <c r="W70" s="78"/>
      <c r="X70" s="78"/>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row>
    <row r="71" spans="1:61" s="144" customFormat="1" ht="42" customHeight="1" thickBot="1" x14ac:dyDescent="0.25">
      <c r="A71" s="205" t="str">
        <f>List2!D109</f>
        <v>The person submitting this form to the finance department assumes responsibility for thoroughly reviewing the entire document and confirming the accurate entry of all required data.</v>
      </c>
      <c r="B71" s="206"/>
      <c r="C71" s="206"/>
      <c r="D71" s="207"/>
      <c r="E71" s="206"/>
      <c r="F71" s="206"/>
      <c r="G71" s="208"/>
      <c r="H71" s="89"/>
      <c r="I71" s="89"/>
      <c r="J71" s="78"/>
      <c r="K71" s="87"/>
      <c r="L71" s="87"/>
      <c r="M71" s="87"/>
      <c r="N71" s="87"/>
      <c r="O71" s="87"/>
      <c r="P71" s="87"/>
      <c r="Q71" s="87"/>
      <c r="R71" s="87"/>
      <c r="S71" s="87"/>
      <c r="T71" s="86"/>
      <c r="U71" s="86"/>
      <c r="V71" s="86"/>
      <c r="W71" s="86"/>
      <c r="X71" s="86"/>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row>
    <row r="72" spans="1:61" s="144" customFormat="1" ht="49.5" customHeight="1" x14ac:dyDescent="0.2">
      <c r="A72" s="212" t="str">
        <f>List2!D110</f>
        <v>Head of School/Discipline Name:</v>
      </c>
      <c r="B72" s="213"/>
      <c r="C72" s="154"/>
      <c r="D72" s="157" t="str">
        <f>IF(ISBLANK(C72),List2!D114,"")</f>
        <v>Mandatory field, please enter Head of School/Discipline Name</v>
      </c>
      <c r="E72" s="214" t="str">
        <f>List2!D118</f>
        <v>Teaching Support Staff Process (TSS) Recruitment Process</v>
      </c>
      <c r="F72" s="214"/>
      <c r="G72" s="215"/>
      <c r="H72" s="89"/>
      <c r="I72" s="89"/>
      <c r="J72" s="78"/>
      <c r="K72" s="87"/>
      <c r="L72" s="87"/>
      <c r="M72" s="87"/>
      <c r="N72" s="87"/>
      <c r="O72" s="87"/>
      <c r="P72" s="87"/>
      <c r="Q72" s="87"/>
      <c r="R72" s="87"/>
      <c r="S72" s="87"/>
      <c r="T72" s="78"/>
      <c r="U72" s="78"/>
      <c r="V72" s="78"/>
      <c r="W72" s="78"/>
      <c r="X72" s="78"/>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row>
    <row r="73" spans="1:61" s="144" customFormat="1" ht="40.5" customHeight="1" x14ac:dyDescent="0.2">
      <c r="A73" s="212" t="str">
        <f>List2!D111</f>
        <v>Authorised By (Budget Holder/delegate authoriser):</v>
      </c>
      <c r="B73" s="213"/>
      <c r="C73" s="155"/>
      <c r="D73" s="158" t="str">
        <f>IF(ISBLANK(C73),List2!D115,"")</f>
        <v xml:space="preserve">Mandatory field, please enter Authorised details </v>
      </c>
      <c r="E73" s="216" t="str">
        <f>List2!D119</f>
        <v>FOR MANAGERS</v>
      </c>
      <c r="F73" s="216"/>
      <c r="G73" s="217"/>
      <c r="H73" s="89"/>
      <c r="I73" s="89"/>
      <c r="J73" s="78"/>
      <c r="K73" s="87"/>
      <c r="L73" s="87"/>
      <c r="M73" s="87"/>
      <c r="N73" s="87"/>
      <c r="O73" s="87"/>
      <c r="P73" s="87"/>
      <c r="Q73" s="87"/>
      <c r="R73" s="87"/>
      <c r="S73" s="87"/>
      <c r="T73" s="78"/>
      <c r="U73" s="78"/>
      <c r="V73" s="78"/>
      <c r="W73" s="78"/>
      <c r="X73" s="78"/>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row>
    <row r="74" spans="1:61" s="144" customFormat="1" ht="56.25" customHeight="1" x14ac:dyDescent="0.2">
      <c r="A74" s="212" t="str">
        <f>List2!D112</f>
        <v>Cost Centre</v>
      </c>
      <c r="B74" s="213"/>
      <c r="C74" s="156"/>
      <c r="D74" s="158" t="str">
        <f>IF(ISBLANK(C74),List2!D116,"")</f>
        <v xml:space="preserve">Mandatory field, please enter Cost Centre </v>
      </c>
      <c r="E74" s="209" t="str">
        <f>List2!D120</f>
        <v>1. The Authoriser must ensure the timesheet is completed accurately before approving and emailing it to Bureau to avoid delays with payment.</v>
      </c>
      <c r="F74" s="209"/>
      <c r="G74" s="210"/>
      <c r="H74" s="89"/>
      <c r="I74" s="89"/>
      <c r="J74" s="78"/>
      <c r="K74" s="87"/>
      <c r="L74" s="87"/>
      <c r="M74" s="87"/>
      <c r="N74" s="87"/>
      <c r="O74" s="87"/>
      <c r="P74" s="87"/>
      <c r="Q74" s="87"/>
      <c r="R74" s="87"/>
      <c r="S74" s="87"/>
      <c r="T74" s="78"/>
      <c r="U74" s="78"/>
      <c r="V74" s="78"/>
      <c r="W74" s="78"/>
      <c r="X74" s="78"/>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row>
    <row r="75" spans="1:61" s="144" customFormat="1" ht="45" customHeight="1" thickBot="1" x14ac:dyDescent="0.25">
      <c r="A75" s="212" t="str">
        <f>List2!D113</f>
        <v>Date Authorised:</v>
      </c>
      <c r="B75" s="213"/>
      <c r="C75" s="177"/>
      <c r="D75" s="159" t="str">
        <f>IF(ISBLANK(C75),List2!D117,"")</f>
        <v>Mandatory field, please enter Authorisation Date</v>
      </c>
      <c r="E75" s="211" t="str">
        <f>List2!D121</f>
        <v>2. MAX of 3 TIMESHEETS CAN BE AUTHORISED ON ONE EMAIL (see notes)</v>
      </c>
      <c r="F75" s="209"/>
      <c r="G75" s="210"/>
      <c r="H75" s="89"/>
      <c r="I75" s="89"/>
      <c r="J75" s="78"/>
      <c r="K75" s="87"/>
      <c r="L75" s="87"/>
      <c r="M75" s="87"/>
      <c r="N75" s="87"/>
      <c r="O75" s="87"/>
      <c r="P75" s="87"/>
      <c r="Q75" s="87"/>
      <c r="R75" s="87"/>
      <c r="S75" s="87"/>
      <c r="T75" s="78"/>
      <c r="U75" s="78"/>
      <c r="V75" s="78"/>
      <c r="W75" s="78"/>
      <c r="X75" s="78"/>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row>
    <row r="76" spans="1:61" ht="40.5" customHeight="1" thickBot="1" x14ac:dyDescent="0.25">
      <c r="A76" s="201" t="str">
        <f>List2!D122</f>
        <v>Timesheets can't be emailed from a general email address. A valid University of Galway email address of the budget holder or delegate of the cost centre must be used.</v>
      </c>
      <c r="B76" s="202"/>
      <c r="C76" s="202"/>
      <c r="D76" s="203"/>
      <c r="E76" s="202"/>
      <c r="F76" s="202"/>
      <c r="G76" s="204"/>
      <c r="H76" s="89"/>
      <c r="I76" s="88"/>
      <c r="J76" s="78"/>
      <c r="K76" s="87"/>
      <c r="L76" s="87"/>
      <c r="M76" s="87"/>
      <c r="N76" s="87"/>
      <c r="O76" s="87"/>
      <c r="P76" s="87"/>
      <c r="Q76" s="87"/>
      <c r="R76" s="87"/>
      <c r="S76" s="87"/>
      <c r="T76" s="87"/>
      <c r="U76" s="87"/>
      <c r="V76" s="78"/>
      <c r="W76" s="78"/>
      <c r="X76" s="78"/>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row>
    <row r="77" spans="1:61" s="142" customFormat="1" ht="44.25" customHeight="1" thickBot="1" x14ac:dyDescent="0.25">
      <c r="A77" s="218" t="str">
        <f>List2!D123</f>
        <v>The Authoriser for the cost centre must email this form to  timesheets.bureau@universityofgalway.ie</v>
      </c>
      <c r="B77" s="219"/>
      <c r="C77" s="219"/>
      <c r="D77" s="219"/>
      <c r="E77" s="219"/>
      <c r="F77" s="219"/>
      <c r="G77" s="220"/>
      <c r="H77" s="86"/>
      <c r="I77" s="86"/>
      <c r="J77" s="86"/>
      <c r="K77" s="87"/>
      <c r="L77" s="87"/>
      <c r="M77" s="87"/>
      <c r="N77" s="87"/>
      <c r="O77" s="87"/>
      <c r="P77" s="87"/>
      <c r="Q77" s="87"/>
      <c r="R77" s="87"/>
      <c r="S77" s="87"/>
      <c r="T77" s="87"/>
      <c r="U77" s="87"/>
      <c r="V77" s="78"/>
      <c r="W77" s="78"/>
      <c r="X77" s="78"/>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row>
    <row r="78" spans="1:61" ht="33" x14ac:dyDescent="0.2">
      <c r="A78" s="78"/>
      <c r="B78" s="78"/>
      <c r="C78" s="78"/>
      <c r="D78" s="78"/>
      <c r="E78" s="77"/>
      <c r="F78" s="77"/>
      <c r="G78" s="87"/>
      <c r="H78" s="87"/>
      <c r="I78" s="87"/>
      <c r="J78" s="87"/>
      <c r="K78" s="87"/>
      <c r="L78" s="87"/>
      <c r="M78" s="87"/>
      <c r="N78" s="87"/>
      <c r="O78" s="87"/>
      <c r="P78" s="87"/>
      <c r="Q78" s="87"/>
      <c r="R78" s="87"/>
      <c r="S78" s="87"/>
      <c r="T78" s="87"/>
      <c r="U78" s="87"/>
      <c r="V78" s="78"/>
      <c r="W78" s="78"/>
      <c r="X78" s="78"/>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row>
    <row r="79" spans="1:61" ht="33" x14ac:dyDescent="0.2">
      <c r="A79" s="78"/>
      <c r="B79" s="78"/>
      <c r="C79" s="78"/>
      <c r="D79" s="78"/>
      <c r="E79" s="77"/>
      <c r="F79" s="77"/>
      <c r="G79" s="87"/>
      <c r="H79" s="87"/>
      <c r="I79" s="87"/>
      <c r="J79" s="87"/>
      <c r="K79" s="87"/>
      <c r="L79" s="87"/>
      <c r="M79" s="87"/>
      <c r="N79" s="87"/>
      <c r="O79" s="87"/>
      <c r="P79" s="87"/>
      <c r="Q79" s="87"/>
      <c r="R79" s="87"/>
      <c r="S79" s="87"/>
      <c r="T79" s="87"/>
      <c r="U79" s="87"/>
      <c r="V79" s="78"/>
      <c r="W79" s="78"/>
      <c r="X79" s="78"/>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row>
    <row r="80" spans="1:61" ht="33" x14ac:dyDescent="0.2">
      <c r="A80" s="78"/>
      <c r="B80" s="78"/>
      <c r="C80" s="78"/>
      <c r="D80" s="78"/>
      <c r="E80" s="87"/>
      <c r="F80" s="87"/>
      <c r="G80" s="87"/>
      <c r="H80" s="87"/>
      <c r="I80" s="87"/>
      <c r="J80" s="87"/>
      <c r="K80" s="87"/>
      <c r="L80" s="87"/>
      <c r="M80" s="87"/>
      <c r="N80" s="87"/>
      <c r="O80" s="87"/>
      <c r="P80" s="87"/>
      <c r="Q80" s="87"/>
      <c r="R80" s="87"/>
      <c r="S80" s="87"/>
      <c r="T80" s="87"/>
      <c r="U80" s="87"/>
      <c r="V80" s="78"/>
      <c r="W80" s="78"/>
      <c r="X80" s="77"/>
      <c r="Y80" s="77"/>
      <c r="Z80" s="87"/>
      <c r="AA80" s="87"/>
      <c r="AB80" s="87"/>
      <c r="AC80" s="87"/>
      <c r="AD80" s="87"/>
      <c r="AE80" s="87"/>
      <c r="AF80" s="87"/>
      <c r="AG80" s="87"/>
      <c r="AH80" s="87"/>
      <c r="AI80" s="87"/>
      <c r="AJ80" s="87"/>
      <c r="AK80" s="87"/>
      <c r="AL80" s="87"/>
      <c r="AM80" s="78"/>
      <c r="AN80" s="77"/>
      <c r="AO80" s="87"/>
      <c r="AP80" s="87"/>
      <c r="AQ80" s="87"/>
      <c r="AR80" s="87"/>
      <c r="AS80" s="87"/>
      <c r="AT80" s="87"/>
      <c r="AU80" s="87"/>
      <c r="AV80" s="87"/>
      <c r="AW80" s="87"/>
      <c r="AX80" s="87"/>
      <c r="AY80" s="87"/>
      <c r="AZ80" s="87"/>
      <c r="BA80" s="87"/>
      <c r="BB80" s="87"/>
      <c r="BC80" s="87"/>
      <c r="BD80" s="87"/>
      <c r="BE80" s="87"/>
      <c r="BF80" s="87"/>
      <c r="BG80" s="87"/>
      <c r="BH80" s="87"/>
      <c r="BI80" s="87"/>
    </row>
    <row r="81" spans="1:61" ht="33" x14ac:dyDescent="0.2">
      <c r="A81" s="87"/>
      <c r="B81" s="87"/>
      <c r="C81" s="87"/>
      <c r="D81" s="87"/>
      <c r="E81" s="87"/>
      <c r="F81" s="87"/>
      <c r="G81" s="87"/>
      <c r="H81" s="87"/>
      <c r="I81" s="87"/>
      <c r="J81" s="87"/>
      <c r="K81" s="87"/>
      <c r="L81" s="87"/>
      <c r="M81" s="87"/>
      <c r="N81" s="87"/>
      <c r="O81" s="87"/>
      <c r="P81" s="87"/>
      <c r="Q81" s="87"/>
      <c r="R81" s="87"/>
      <c r="S81" s="87"/>
      <c r="T81" s="87"/>
      <c r="U81" s="87"/>
      <c r="V81" s="78"/>
      <c r="W81" s="78"/>
      <c r="X81" s="77"/>
      <c r="Y81" s="77"/>
      <c r="Z81" s="87"/>
      <c r="AA81" s="87"/>
      <c r="AB81" s="87"/>
      <c r="AC81" s="87"/>
      <c r="AD81" s="87"/>
      <c r="AE81" s="87"/>
      <c r="AF81" s="87"/>
      <c r="AG81" s="87"/>
      <c r="AH81" s="87"/>
      <c r="AI81" s="87"/>
      <c r="AJ81" s="87"/>
      <c r="AK81" s="87"/>
      <c r="AL81" s="87"/>
      <c r="AM81" s="78"/>
      <c r="AN81" s="77"/>
      <c r="AO81" s="87"/>
      <c r="AP81" s="87"/>
      <c r="AQ81" s="87"/>
      <c r="AR81" s="87"/>
      <c r="AS81" s="87"/>
      <c r="AT81" s="87"/>
      <c r="AU81" s="87"/>
      <c r="AV81" s="87"/>
      <c r="AW81" s="87"/>
      <c r="AX81" s="87"/>
      <c r="AY81" s="87"/>
      <c r="AZ81" s="87"/>
      <c r="BA81" s="87"/>
      <c r="BB81" s="87"/>
      <c r="BC81" s="87"/>
      <c r="BD81" s="87"/>
      <c r="BE81" s="87"/>
      <c r="BF81" s="87"/>
      <c r="BG81" s="87"/>
      <c r="BH81" s="87"/>
      <c r="BI81" s="87"/>
    </row>
    <row r="82" spans="1:61" ht="14.25" x14ac:dyDescent="0.2">
      <c r="A82" s="87"/>
      <c r="B82" s="87"/>
      <c r="C82" s="87"/>
      <c r="D82" s="87"/>
      <c r="E82" s="87"/>
      <c r="F82" s="87"/>
      <c r="G82" s="87"/>
      <c r="H82" s="87"/>
      <c r="I82" s="87"/>
      <c r="J82" s="87"/>
      <c r="K82" s="87"/>
      <c r="L82" s="87"/>
      <c r="M82" s="87"/>
      <c r="N82" s="87"/>
      <c r="O82" s="87"/>
      <c r="P82" s="87"/>
      <c r="Q82" s="87"/>
      <c r="R82" s="87"/>
      <c r="S82" s="87"/>
      <c r="T82" s="87"/>
      <c r="U82" s="87"/>
      <c r="V82" s="78"/>
      <c r="W82" s="78"/>
      <c r="X82" s="87"/>
      <c r="Y82" s="87"/>
      <c r="Z82" s="87"/>
      <c r="AA82" s="87"/>
      <c r="AB82" s="87"/>
      <c r="AC82" s="87"/>
      <c r="AD82" s="87"/>
      <c r="AE82" s="87"/>
      <c r="AF82" s="87"/>
      <c r="AG82" s="87"/>
      <c r="AH82" s="87"/>
      <c r="AI82" s="87"/>
      <c r="AJ82" s="87"/>
      <c r="AK82" s="87"/>
      <c r="AL82" s="87"/>
      <c r="AM82" s="78"/>
      <c r="AN82" s="87"/>
      <c r="AO82" s="87"/>
      <c r="AP82" s="87"/>
      <c r="AQ82" s="87"/>
      <c r="AR82" s="87"/>
      <c r="AS82" s="87"/>
      <c r="AT82" s="87"/>
      <c r="AU82" s="87"/>
      <c r="AV82" s="87"/>
      <c r="AW82" s="87"/>
      <c r="AX82" s="87"/>
      <c r="AY82" s="87"/>
      <c r="AZ82" s="87"/>
      <c r="BA82" s="87"/>
      <c r="BB82" s="87"/>
      <c r="BC82" s="87"/>
      <c r="BD82" s="87"/>
      <c r="BE82" s="87"/>
      <c r="BF82" s="87"/>
      <c r="BG82" s="87"/>
      <c r="BH82" s="87"/>
      <c r="BI82" s="87"/>
    </row>
    <row r="83" spans="1:61" ht="14.25" x14ac:dyDescent="0.2">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row>
    <row r="84" spans="1:61" ht="33" x14ac:dyDescent="0.2">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78"/>
      <c r="AV84" s="77"/>
      <c r="AW84" s="77"/>
      <c r="AX84" s="87"/>
      <c r="AY84" s="87"/>
      <c r="AZ84" s="87"/>
      <c r="BA84"/>
      <c r="BB84" s="87"/>
      <c r="BC84" s="87"/>
      <c r="BD84" s="87"/>
      <c r="BE84" s="87"/>
      <c r="BF84" s="87"/>
      <c r="BG84" s="87"/>
      <c r="BH84" s="87"/>
      <c r="BI84" s="87"/>
    </row>
    <row r="85" spans="1:61" ht="33" x14ac:dyDescent="0.2">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78"/>
      <c r="AV85" s="77"/>
      <c r="AW85" s="77"/>
      <c r="AX85" s="87"/>
      <c r="AY85" s="87"/>
      <c r="AZ85" s="78"/>
      <c r="BA85" s="77"/>
      <c r="BB85" s="87"/>
      <c r="BC85" s="87"/>
      <c r="BD85" s="87"/>
      <c r="BE85" s="87"/>
      <c r="BF85" s="87"/>
      <c r="BG85" s="87"/>
      <c r="BH85" s="87"/>
      <c r="BI85" s="87"/>
    </row>
    <row r="86" spans="1:61" ht="33" x14ac:dyDescent="0.2">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78"/>
      <c r="AR86" s="78"/>
      <c r="AS86" s="78"/>
      <c r="AT86" s="78"/>
      <c r="AU86" s="78"/>
      <c r="AV86" s="87"/>
      <c r="AW86" s="87"/>
      <c r="AX86" s="87"/>
      <c r="AY86" s="87"/>
      <c r="AZ86" s="78"/>
      <c r="BA86" s="77"/>
      <c r="BB86" s="87"/>
      <c r="BC86" s="87"/>
      <c r="BD86" s="87"/>
      <c r="BE86" s="87"/>
      <c r="BF86" s="87"/>
      <c r="BG86" s="87"/>
      <c r="BH86" s="87"/>
      <c r="BI86" s="87"/>
    </row>
    <row r="87" spans="1:61" ht="14.25" x14ac:dyDescent="0.2">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78"/>
      <c r="AR87" s="78"/>
      <c r="AS87" s="78"/>
      <c r="AT87" s="78"/>
      <c r="AU87" s="87"/>
      <c r="AV87" s="87"/>
      <c r="AW87" s="87"/>
      <c r="AX87" s="87"/>
      <c r="AY87" s="87"/>
      <c r="AZ87" s="78"/>
      <c r="BA87" s="87"/>
      <c r="BB87" s="87"/>
      <c r="BC87" s="87"/>
      <c r="BD87" s="87"/>
      <c r="BE87" s="87"/>
      <c r="BF87" s="87"/>
      <c r="BG87" s="87"/>
      <c r="BH87" s="87"/>
      <c r="BI87" s="87"/>
    </row>
    <row r="88" spans="1:61" ht="33" x14ac:dyDescent="0.2">
      <c r="A88" s="87"/>
      <c r="B88" s="87"/>
      <c r="C88" s="87"/>
      <c r="D88" s="87"/>
      <c r="E88" s="87"/>
      <c r="F88" s="87"/>
      <c r="G88" s="87"/>
      <c r="H88" s="87"/>
      <c r="I88" s="87"/>
      <c r="J88" s="87"/>
      <c r="K88" s="87"/>
      <c r="L88" s="87"/>
      <c r="M88" s="87"/>
      <c r="N88" s="87"/>
      <c r="O88" s="87"/>
      <c r="P88" s="87"/>
      <c r="Q88" s="87"/>
      <c r="R88" s="87"/>
      <c r="S88" s="78"/>
      <c r="T88" s="87"/>
      <c r="U88" s="87"/>
      <c r="V88" s="87"/>
      <c r="W88" s="87"/>
      <c r="X88" s="87"/>
      <c r="Y88" s="87"/>
      <c r="Z88" s="87"/>
      <c r="AA88" s="87"/>
      <c r="AB88" s="87"/>
      <c r="AC88" s="87"/>
      <c r="AD88" s="87"/>
      <c r="AE88" s="87"/>
      <c r="AF88" s="87"/>
      <c r="AG88" s="87"/>
      <c r="AH88" s="87"/>
      <c r="AI88" s="87"/>
      <c r="AJ88" s="87"/>
      <c r="AK88" s="87"/>
      <c r="AL88" s="87"/>
      <c r="AM88" s="87"/>
      <c r="AN88" s="87"/>
      <c r="AO88" s="78"/>
      <c r="AP88" s="78"/>
      <c r="AQ88" s="78"/>
      <c r="AR88" s="78"/>
      <c r="AS88" s="78"/>
      <c r="AT88" s="77"/>
      <c r="AU88" s="77"/>
      <c r="AV88" s="87"/>
      <c r="AW88" s="87"/>
      <c r="AX88" s="87"/>
      <c r="AY88" s="87"/>
      <c r="AZ88" s="87"/>
      <c r="BA88" s="87"/>
      <c r="BB88" s="87"/>
      <c r="BC88" s="87"/>
      <c r="BD88" s="87"/>
      <c r="BE88" s="87"/>
      <c r="BF88" s="87"/>
      <c r="BG88" s="87"/>
      <c r="BH88" s="87"/>
      <c r="BI88" s="87"/>
    </row>
    <row r="89" spans="1:61" ht="14.25" x14ac:dyDescent="0.2">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row>
    <row r="90" spans="1:61" ht="14.25" x14ac:dyDescent="0.2">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row>
    <row r="91" spans="1:61" ht="14.25" x14ac:dyDescent="0.2">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row>
    <row r="92" spans="1:61" ht="33" x14ac:dyDescent="0.2">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78"/>
      <c r="AE92" s="7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row>
    <row r="93" spans="1:61" ht="33" x14ac:dyDescent="0.2">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78"/>
      <c r="AE93" s="7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row>
    <row r="94" spans="1:61" ht="14.25" x14ac:dyDescent="0.2">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78"/>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row>
    <row r="95" spans="1:61" ht="33" x14ac:dyDescent="0.2">
      <c r="A95" s="87"/>
      <c r="B95" s="87"/>
      <c r="C95" s="87"/>
      <c r="D95" s="87"/>
      <c r="E95" s="87"/>
      <c r="F95" s="78"/>
      <c r="G95" s="77"/>
      <c r="H95" s="7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row>
    <row r="96" spans="1:61" ht="33" x14ac:dyDescent="0.2">
      <c r="A96" s="87"/>
      <c r="B96" s="87"/>
      <c r="C96" s="87"/>
      <c r="D96" s="87"/>
      <c r="E96" s="87"/>
      <c r="F96" s="78"/>
      <c r="G96" s="77"/>
      <c r="H96" s="7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row>
    <row r="97" spans="1:61" ht="14.25" x14ac:dyDescent="0.2">
      <c r="A97" s="87"/>
      <c r="B97" s="78"/>
      <c r="C97" s="78"/>
      <c r="D97" s="78"/>
      <c r="E97" s="78"/>
      <c r="F97" s="78"/>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row>
    <row r="98" spans="1:61" ht="14.25" x14ac:dyDescent="0.2">
      <c r="A98" s="87"/>
      <c r="B98" s="78"/>
      <c r="C98" s="78"/>
      <c r="D98" s="78"/>
      <c r="E98" s="78"/>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row>
    <row r="99" spans="1:61" ht="14.25" x14ac:dyDescent="0.2">
      <c r="A99" s="87"/>
      <c r="B99" s="78"/>
      <c r="C99" s="78"/>
      <c r="D99" s="78"/>
      <c r="E99" s="78"/>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row>
    <row r="100" spans="1:61" ht="14.25" x14ac:dyDescent="0.2">
      <c r="A100" s="87"/>
      <c r="B100" s="78"/>
      <c r="C100" s="78"/>
      <c r="D100" s="78"/>
      <c r="E100" s="78"/>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row>
    <row r="101" spans="1:61" ht="14.25" x14ac:dyDescent="0.2">
      <c r="A101" s="87"/>
      <c r="B101" s="78"/>
      <c r="C101" s="78"/>
      <c r="D101" s="78"/>
      <c r="E101" s="78"/>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row>
    <row r="102" spans="1:61" ht="33" x14ac:dyDescent="0.2">
      <c r="A102" s="78"/>
      <c r="B102" s="78"/>
      <c r="C102" s="78"/>
      <c r="D102" s="78"/>
      <c r="E102" s="78"/>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78"/>
      <c r="AM102" s="77"/>
      <c r="AN102" s="77"/>
      <c r="AO102" s="87"/>
      <c r="AP102" s="87"/>
      <c r="AQ102" s="87"/>
      <c r="AR102" s="87"/>
      <c r="AS102" s="87"/>
      <c r="AT102" s="87"/>
      <c r="AU102" s="87"/>
      <c r="AV102" s="87"/>
      <c r="AW102" s="87"/>
      <c r="AX102" s="87"/>
      <c r="AY102" s="87"/>
      <c r="AZ102" s="87"/>
      <c r="BA102" s="87"/>
      <c r="BB102" s="87"/>
      <c r="BC102" s="87"/>
      <c r="BD102" s="87"/>
      <c r="BE102" s="87"/>
      <c r="BF102" s="87"/>
      <c r="BG102" s="87"/>
      <c r="BH102" s="87"/>
      <c r="BI102" s="87"/>
    </row>
    <row r="103" spans="1:61" ht="14.25" x14ac:dyDescent="0.2">
      <c r="A103" s="86"/>
      <c r="B103" s="86"/>
      <c r="C103" s="86"/>
      <c r="D103" s="86"/>
      <c r="E103" s="86"/>
      <c r="F103" s="87"/>
      <c r="G103" s="87"/>
      <c r="H103" s="89"/>
      <c r="I103" s="89"/>
      <c r="J103" s="78"/>
      <c r="K103" s="87"/>
      <c r="L103" s="87"/>
      <c r="M103" s="87"/>
      <c r="N103" s="87"/>
      <c r="O103" s="87"/>
      <c r="P103" s="87"/>
      <c r="Q103" s="87"/>
      <c r="R103" s="87"/>
      <c r="S103" s="87"/>
      <c r="T103" s="78"/>
      <c r="U103" s="78"/>
      <c r="V103" s="78"/>
      <c r="W103" s="78"/>
      <c r="X103" s="78"/>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row>
    <row r="104" spans="1:61" ht="14.25" x14ac:dyDescent="0.2">
      <c r="A104" s="78"/>
      <c r="B104" s="78"/>
      <c r="C104" s="78"/>
      <c r="D104" s="78"/>
      <c r="E104" s="78"/>
      <c r="F104" s="87"/>
      <c r="G104" s="87"/>
      <c r="H104" s="89"/>
      <c r="I104" s="88"/>
      <c r="J104" s="78"/>
      <c r="K104" s="87"/>
      <c r="L104" s="87"/>
      <c r="M104" s="87"/>
      <c r="N104" s="87"/>
      <c r="O104" s="87"/>
      <c r="P104" s="87"/>
      <c r="Q104" s="87"/>
      <c r="R104" s="87"/>
      <c r="S104" s="87"/>
      <c r="T104" s="87"/>
      <c r="U104" s="87"/>
      <c r="V104" s="78"/>
      <c r="W104" s="78"/>
      <c r="X104" s="78"/>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row>
    <row r="105" spans="1:61" ht="14.25" x14ac:dyDescent="0.2">
      <c r="A105" s="78"/>
      <c r="B105" s="78"/>
      <c r="C105" s="78"/>
      <c r="D105" s="78"/>
      <c r="E105" s="78"/>
      <c r="F105" s="87"/>
      <c r="G105" s="87"/>
      <c r="H105" s="86"/>
      <c r="I105" s="86"/>
      <c r="J105" s="86"/>
      <c r="K105" s="87"/>
      <c r="L105" s="87"/>
      <c r="M105" s="87"/>
      <c r="N105" s="87"/>
      <c r="O105" s="87"/>
      <c r="P105" s="87"/>
      <c r="Q105" s="87"/>
      <c r="R105" s="87"/>
      <c r="S105" s="87"/>
      <c r="T105" s="87"/>
      <c r="U105" s="87"/>
      <c r="V105" s="78"/>
      <c r="W105" s="78"/>
      <c r="X105" s="78"/>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row>
    <row r="106" spans="1:61" ht="14.25" x14ac:dyDescent="0.2">
      <c r="A106" s="78"/>
      <c r="B106" s="78"/>
      <c r="C106" s="78"/>
      <c r="D106" s="78"/>
      <c r="E106" s="78"/>
      <c r="F106" s="87"/>
      <c r="G106" s="87"/>
      <c r="H106" s="87"/>
      <c r="I106" s="87"/>
      <c r="J106" s="87"/>
      <c r="K106" s="87"/>
      <c r="L106" s="87"/>
      <c r="M106" s="87"/>
      <c r="N106" s="87"/>
      <c r="O106" s="87"/>
      <c r="P106" s="87"/>
      <c r="Q106" s="87"/>
      <c r="R106" s="87"/>
      <c r="S106" s="87"/>
      <c r="T106" s="87"/>
      <c r="U106" s="87"/>
      <c r="V106" s="78"/>
      <c r="W106" s="78"/>
      <c r="X106" s="78"/>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row>
    <row r="107" spans="1:61" ht="14.25" x14ac:dyDescent="0.2">
      <c r="A107" s="78"/>
      <c r="B107" s="78"/>
      <c r="C107" s="78"/>
      <c r="D107" s="78"/>
      <c r="E107" s="78"/>
      <c r="F107" s="87"/>
      <c r="G107" s="87"/>
      <c r="H107" s="87"/>
      <c r="I107" s="87"/>
      <c r="J107" s="87"/>
      <c r="K107" s="87"/>
      <c r="L107" s="87"/>
      <c r="M107" s="87"/>
      <c r="N107" s="87"/>
      <c r="O107" s="87"/>
      <c r="P107" s="87"/>
      <c r="Q107" s="87"/>
      <c r="R107" s="87"/>
      <c r="S107" s="87"/>
      <c r="T107" s="87"/>
      <c r="U107" s="87"/>
      <c r="V107" s="78"/>
      <c r="W107" s="78"/>
      <c r="X107" s="78"/>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row>
    <row r="108" spans="1:61" ht="33" x14ac:dyDescent="0.2">
      <c r="A108" s="78"/>
      <c r="B108" s="78"/>
      <c r="C108" s="78"/>
      <c r="D108" s="78"/>
      <c r="E108" s="78"/>
      <c r="F108" s="87"/>
      <c r="G108" s="87"/>
      <c r="H108" s="87"/>
      <c r="I108" s="87"/>
      <c r="J108" s="87"/>
      <c r="K108" s="87"/>
      <c r="L108" s="87"/>
      <c r="M108" s="87"/>
      <c r="N108" s="87"/>
      <c r="O108" s="87"/>
      <c r="P108" s="87"/>
      <c r="Q108" s="87"/>
      <c r="R108" s="87"/>
      <c r="S108" s="87"/>
      <c r="T108" s="87"/>
      <c r="U108" s="87"/>
      <c r="V108" s="78"/>
      <c r="W108" s="78"/>
      <c r="X108" s="77"/>
      <c r="Y108" s="77"/>
      <c r="Z108" s="87"/>
      <c r="AA108" s="87"/>
      <c r="AB108" s="87"/>
      <c r="AC108" s="87"/>
      <c r="AD108" s="87"/>
      <c r="AE108" s="87"/>
      <c r="AF108" s="87"/>
      <c r="AG108" s="87"/>
      <c r="AH108" s="87"/>
      <c r="AI108" s="87"/>
      <c r="AJ108" s="87"/>
      <c r="AK108" s="87"/>
      <c r="AL108" s="87"/>
      <c r="AM108" s="78"/>
      <c r="AN108" s="77"/>
      <c r="AO108" s="87"/>
      <c r="AP108" s="87"/>
      <c r="AQ108" s="87"/>
      <c r="AR108" s="87"/>
      <c r="AS108" s="87"/>
      <c r="AT108" s="87"/>
      <c r="AU108" s="87"/>
      <c r="AV108" s="87"/>
      <c r="AW108" s="87"/>
      <c r="AX108" s="87"/>
      <c r="AY108" s="87"/>
      <c r="AZ108" s="87"/>
      <c r="BA108" s="87"/>
      <c r="BB108" s="87"/>
      <c r="BC108" s="87"/>
      <c r="BD108" s="87"/>
      <c r="BE108" s="87"/>
      <c r="BF108" s="87"/>
      <c r="BG108" s="87"/>
      <c r="BH108" s="87"/>
      <c r="BI108" s="87"/>
    </row>
    <row r="109" spans="1:61" ht="33" x14ac:dyDescent="0.2">
      <c r="A109" s="78"/>
      <c r="B109" s="78"/>
      <c r="C109" s="78"/>
      <c r="D109" s="78"/>
      <c r="E109" s="78"/>
      <c r="F109" s="87"/>
      <c r="G109" s="87"/>
      <c r="H109" s="87"/>
      <c r="I109" s="87"/>
      <c r="J109" s="87"/>
      <c r="K109" s="87"/>
      <c r="L109" s="87"/>
      <c r="M109" s="87"/>
      <c r="N109" s="87"/>
      <c r="O109" s="87"/>
      <c r="P109" s="87"/>
      <c r="Q109" s="87"/>
      <c r="R109" s="87"/>
      <c r="S109" s="87"/>
      <c r="T109" s="87"/>
      <c r="U109" s="87"/>
      <c r="V109" s="78"/>
      <c r="W109" s="78"/>
      <c r="X109" s="77"/>
      <c r="Y109" s="77"/>
      <c r="Z109" s="87"/>
      <c r="AA109" s="87"/>
      <c r="AB109" s="87"/>
      <c r="AC109" s="87"/>
      <c r="AD109" s="87"/>
      <c r="AE109" s="87"/>
      <c r="AF109" s="87"/>
      <c r="AG109" s="87"/>
      <c r="AH109" s="87"/>
      <c r="AI109" s="87"/>
      <c r="AJ109" s="87"/>
      <c r="AK109" s="87"/>
      <c r="AL109" s="87"/>
      <c r="AM109" s="78"/>
      <c r="AN109" s="77"/>
      <c r="AO109" s="87"/>
      <c r="AP109" s="87"/>
      <c r="AQ109" s="87"/>
      <c r="AR109" s="87"/>
      <c r="AS109" s="87"/>
      <c r="AT109" s="87"/>
      <c r="AU109" s="87"/>
      <c r="AV109" s="87"/>
      <c r="AW109" s="87"/>
      <c r="AX109" s="87"/>
      <c r="AY109" s="87"/>
      <c r="AZ109" s="78"/>
      <c r="BA109" s="77"/>
      <c r="BB109" s="87"/>
      <c r="BC109" s="87"/>
      <c r="BD109" s="87"/>
      <c r="BE109" s="87"/>
      <c r="BF109" s="87"/>
      <c r="BG109" s="87"/>
      <c r="BH109" s="87"/>
      <c r="BI109" s="87"/>
    </row>
    <row r="110" spans="1:61" ht="33" x14ac:dyDescent="0.2">
      <c r="A110" s="78"/>
      <c r="B110" s="78"/>
      <c r="C110" s="78"/>
      <c r="D110" s="78"/>
      <c r="E110" s="78"/>
      <c r="F110" s="87"/>
      <c r="G110" s="87"/>
      <c r="H110" s="87"/>
      <c r="I110" s="87"/>
      <c r="J110" s="87"/>
      <c r="K110" s="87"/>
      <c r="L110" s="87"/>
      <c r="M110" s="87"/>
      <c r="N110" s="87"/>
      <c r="O110" s="87"/>
      <c r="P110" s="87"/>
      <c r="Q110" s="87"/>
      <c r="R110" s="87"/>
      <c r="S110" s="87"/>
      <c r="T110" s="87"/>
      <c r="U110" s="87"/>
      <c r="V110" s="78"/>
      <c r="W110" s="78"/>
      <c r="X110" s="87"/>
      <c r="Y110" s="87"/>
      <c r="Z110" s="87"/>
      <c r="AA110" s="87"/>
      <c r="AB110" s="87"/>
      <c r="AC110" s="87"/>
      <c r="AD110" s="87"/>
      <c r="AE110" s="87"/>
      <c r="AF110" s="87"/>
      <c r="AG110" s="87"/>
      <c r="AH110" s="87"/>
      <c r="AI110" s="87"/>
      <c r="AJ110" s="87"/>
      <c r="AK110" s="87"/>
      <c r="AL110" s="87"/>
      <c r="AM110" s="78"/>
      <c r="AN110" s="87"/>
      <c r="AO110" s="87"/>
      <c r="AP110" s="87"/>
      <c r="AQ110" s="87"/>
      <c r="AR110" s="87"/>
      <c r="AS110" s="87"/>
      <c r="AT110" s="87"/>
      <c r="AU110" s="87"/>
      <c r="AV110" s="87"/>
      <c r="AW110" s="87"/>
      <c r="AX110" s="87"/>
      <c r="AY110" s="87"/>
      <c r="AZ110" s="78"/>
      <c r="BA110" s="77"/>
      <c r="BB110" s="87"/>
      <c r="BC110" s="87"/>
      <c r="BD110" s="87"/>
      <c r="BE110" s="87"/>
      <c r="BF110" s="87"/>
      <c r="BG110" s="87"/>
      <c r="BH110" s="87"/>
      <c r="BI110" s="87"/>
    </row>
    <row r="111" spans="1:61" ht="33" x14ac:dyDescent="0.2">
      <c r="A111" s="78"/>
      <c r="B111" s="78"/>
      <c r="C111" s="78"/>
      <c r="D111" s="78"/>
      <c r="E111" s="77"/>
      <c r="F111" s="7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78"/>
      <c r="BA111" s="87"/>
      <c r="BB111" s="87"/>
      <c r="BC111" s="87"/>
      <c r="BD111" s="87"/>
      <c r="BE111" s="87"/>
      <c r="BF111" s="87"/>
      <c r="BG111" s="87"/>
      <c r="BH111" s="87"/>
      <c r="BI111" s="87"/>
    </row>
    <row r="112" spans="1:61" ht="33" x14ac:dyDescent="0.2">
      <c r="A112" s="78"/>
      <c r="B112" s="78"/>
      <c r="C112" s="78"/>
      <c r="D112" s="78"/>
      <c r="E112" s="77"/>
      <c r="F112" s="7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row>
    <row r="113" spans="1:61" ht="14.25" x14ac:dyDescent="0.2">
      <c r="A113" s="78"/>
      <c r="B113" s="78"/>
      <c r="C113" s="78"/>
      <c r="D113" s="78"/>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row>
    <row r="114" spans="1:61" ht="14.25" x14ac:dyDescent="0.2">
      <c r="A114" s="87"/>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78"/>
      <c r="AR114" s="78"/>
      <c r="AS114" s="78"/>
      <c r="AT114" s="87"/>
      <c r="AU114" s="87"/>
      <c r="AV114" s="87"/>
      <c r="AW114" s="87"/>
      <c r="AX114" s="87"/>
      <c r="AY114" s="87"/>
      <c r="AZ114" s="87"/>
      <c r="BA114" s="87"/>
      <c r="BB114" s="87"/>
      <c r="BC114" s="87"/>
      <c r="BD114" s="87"/>
      <c r="BE114" s="87"/>
      <c r="BF114" s="87"/>
      <c r="BG114" s="87"/>
      <c r="BH114" s="87"/>
      <c r="BI114" s="87"/>
    </row>
    <row r="115" spans="1:61" ht="14.25" x14ac:dyDescent="0.2">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78"/>
      <c r="AR115" s="78"/>
      <c r="AS115" s="78"/>
      <c r="AT115" s="87"/>
      <c r="AU115" s="87"/>
      <c r="AV115" s="87"/>
      <c r="AW115" s="87"/>
      <c r="AX115" s="87"/>
      <c r="AY115" s="87"/>
      <c r="AZ115" s="87"/>
      <c r="BA115" s="87"/>
      <c r="BB115" s="87"/>
      <c r="BC115" s="87"/>
      <c r="BD115" s="87"/>
      <c r="BE115" s="87"/>
      <c r="BF115" s="87"/>
      <c r="BG115" s="87"/>
      <c r="BH115" s="87"/>
      <c r="BI115" s="87"/>
    </row>
    <row r="116" spans="1:61" ht="14.25" x14ac:dyDescent="0.2">
      <c r="A116" s="87"/>
      <c r="B116" s="87"/>
      <c r="C116" s="87"/>
      <c r="D116" s="87"/>
      <c r="E116" s="87"/>
      <c r="F116" s="87"/>
      <c r="G116" s="87"/>
      <c r="H116" s="87"/>
      <c r="I116" s="87"/>
      <c r="J116" s="87"/>
      <c r="K116" s="87"/>
      <c r="L116" s="87"/>
      <c r="M116" s="87"/>
      <c r="N116" s="87"/>
      <c r="O116" s="87"/>
      <c r="P116" s="87"/>
      <c r="Q116" s="87"/>
      <c r="R116" s="87"/>
      <c r="S116" s="78"/>
      <c r="T116" s="87"/>
      <c r="U116" s="87"/>
      <c r="V116" s="87"/>
      <c r="W116" s="87"/>
      <c r="X116" s="87"/>
      <c r="Y116" s="87"/>
      <c r="Z116" s="87"/>
      <c r="AA116" s="87"/>
      <c r="AB116" s="87"/>
      <c r="AC116" s="87"/>
      <c r="AD116" s="87"/>
      <c r="AE116" s="87"/>
      <c r="AF116" s="87"/>
      <c r="AG116" s="87"/>
      <c r="AH116" s="87"/>
      <c r="AI116" s="87"/>
      <c r="AJ116" s="87"/>
      <c r="AK116" s="87"/>
      <c r="AL116" s="87"/>
      <c r="AM116" s="87"/>
      <c r="AN116" s="87"/>
      <c r="AO116" s="78"/>
      <c r="AP116" s="78"/>
      <c r="AQ116" s="78"/>
      <c r="AR116" s="78"/>
      <c r="AS116" s="78"/>
      <c r="AT116" s="87"/>
      <c r="AU116" s="87"/>
      <c r="AV116" s="87"/>
      <c r="AW116" s="87"/>
      <c r="AX116" s="87"/>
      <c r="AY116" s="87"/>
      <c r="AZ116" s="87"/>
      <c r="BA116" s="87"/>
      <c r="BB116" s="87"/>
      <c r="BC116" s="87"/>
      <c r="BD116" s="87"/>
      <c r="BE116" s="87"/>
      <c r="BF116" s="87"/>
      <c r="BG116" s="87"/>
      <c r="BH116" s="87"/>
      <c r="BI116" s="87"/>
    </row>
    <row r="117" spans="1:61" ht="14.25" x14ac:dyDescent="0.2">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row>
    <row r="118" spans="1:61" ht="14.25" x14ac:dyDescent="0.2">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row>
    <row r="119" spans="1:61" ht="14.25" x14ac:dyDescent="0.2">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row>
    <row r="120" spans="1:61" ht="33" x14ac:dyDescent="0.2">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78"/>
      <c r="AE120" s="7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row>
    <row r="121" spans="1:61" ht="33" x14ac:dyDescent="0.2">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78"/>
      <c r="AE121" s="7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row>
    <row r="122" spans="1:61" ht="14.25" x14ac:dyDescent="0.2">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78"/>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row>
    <row r="123" spans="1:61" ht="33" x14ac:dyDescent="0.2">
      <c r="A123" s="87"/>
      <c r="B123" s="87"/>
      <c r="C123" s="87"/>
      <c r="D123" s="87"/>
      <c r="E123" s="87"/>
      <c r="F123" s="87"/>
      <c r="G123" s="87"/>
      <c r="H123" s="7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row>
    <row r="124" spans="1:61" ht="33" x14ac:dyDescent="0.2">
      <c r="A124" s="87"/>
      <c r="B124" s="87"/>
      <c r="C124" s="87"/>
      <c r="D124" s="87"/>
      <c r="E124" s="87"/>
      <c r="F124" s="87"/>
      <c r="G124" s="87"/>
      <c r="H124" s="7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row>
    <row r="125" spans="1:61" ht="14.25" x14ac:dyDescent="0.2">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row>
    <row r="126" spans="1:61" ht="14.25" x14ac:dyDescent="0.2">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row>
    <row r="127" spans="1:61" ht="14.25" x14ac:dyDescent="0.2">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row>
    <row r="128" spans="1:61" ht="33" x14ac:dyDescent="0.2">
      <c r="A128" s="87"/>
      <c r="B128" s="87"/>
      <c r="C128" s="87"/>
      <c r="D128" s="87"/>
      <c r="E128" s="87"/>
      <c r="F128" s="78"/>
      <c r="G128" s="7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row>
    <row r="129" spans="1:61" ht="33" x14ac:dyDescent="0.2">
      <c r="A129" s="87"/>
      <c r="B129" s="87"/>
      <c r="C129" s="87"/>
      <c r="D129" s="87"/>
      <c r="E129" s="87"/>
      <c r="F129" s="78"/>
      <c r="G129" s="7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row>
    <row r="130" spans="1:61" ht="33" x14ac:dyDescent="0.2">
      <c r="A130" s="87"/>
      <c r="B130" s="78"/>
      <c r="C130" s="78"/>
      <c r="D130" s="78"/>
      <c r="E130" s="78"/>
      <c r="F130" s="78"/>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78"/>
      <c r="AM130" s="77"/>
      <c r="AN130" s="77"/>
      <c r="AO130" s="87"/>
      <c r="AP130" s="87"/>
      <c r="AQ130" s="87"/>
      <c r="AR130" s="87"/>
      <c r="AS130" s="87"/>
      <c r="AT130" s="87"/>
      <c r="AU130" s="87"/>
      <c r="AV130" s="87"/>
      <c r="AW130" s="87"/>
      <c r="AX130" s="87"/>
      <c r="AY130" s="87"/>
      <c r="AZ130" s="78"/>
      <c r="BA130" s="77"/>
      <c r="BB130" s="87"/>
      <c r="BC130" s="87"/>
      <c r="BD130" s="87"/>
      <c r="BE130" s="87"/>
      <c r="BF130" s="87"/>
      <c r="BG130" s="87"/>
      <c r="BH130" s="87"/>
      <c r="BI130" s="87"/>
    </row>
    <row r="131" spans="1:61" ht="33" x14ac:dyDescent="0.2">
      <c r="A131" s="87"/>
      <c r="B131" s="78"/>
      <c r="C131" s="78"/>
      <c r="D131" s="78"/>
      <c r="E131" s="78"/>
      <c r="F131" s="87"/>
      <c r="G131" s="87"/>
      <c r="H131" s="89"/>
      <c r="I131" s="89"/>
      <c r="J131" s="78"/>
      <c r="K131" s="87"/>
      <c r="L131" s="87"/>
      <c r="M131" s="87"/>
      <c r="N131" s="87"/>
      <c r="O131" s="87"/>
      <c r="P131" s="87"/>
      <c r="Q131" s="87"/>
      <c r="R131" s="87"/>
      <c r="S131" s="87"/>
      <c r="T131" s="78"/>
      <c r="U131" s="78"/>
      <c r="V131" s="78"/>
      <c r="W131" s="78"/>
      <c r="X131" s="78"/>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78"/>
      <c r="BA131" s="77"/>
      <c r="BB131" s="87"/>
      <c r="BC131" s="87"/>
      <c r="BD131" s="87"/>
      <c r="BE131" s="87"/>
      <c r="BF131" s="87"/>
      <c r="BG131" s="87"/>
      <c r="BH131" s="87"/>
      <c r="BI131" s="87"/>
    </row>
    <row r="132" spans="1:61" ht="14.25" x14ac:dyDescent="0.2">
      <c r="A132" s="87"/>
      <c r="B132" s="78"/>
      <c r="C132" s="78"/>
      <c r="D132" s="78"/>
      <c r="E132" s="78"/>
      <c r="F132" s="87"/>
      <c r="G132" s="87"/>
      <c r="H132" s="89"/>
      <c r="I132" s="88"/>
      <c r="J132" s="78"/>
      <c r="K132" s="87"/>
      <c r="L132" s="87"/>
      <c r="M132" s="87"/>
      <c r="N132" s="87"/>
      <c r="O132" s="87"/>
      <c r="P132" s="87"/>
      <c r="Q132" s="87"/>
      <c r="R132" s="87"/>
      <c r="S132" s="87"/>
      <c r="T132" s="87"/>
      <c r="U132" s="87"/>
      <c r="V132" s="78"/>
      <c r="W132" s="78"/>
      <c r="X132" s="78"/>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78"/>
      <c r="BA132" s="87"/>
      <c r="BB132" s="87"/>
      <c r="BC132" s="87"/>
      <c r="BD132" s="87"/>
      <c r="BE132" s="87"/>
      <c r="BF132" s="87"/>
      <c r="BG132" s="87"/>
      <c r="BH132" s="87"/>
      <c r="BI132" s="87"/>
    </row>
    <row r="133" spans="1:61" ht="14.25" x14ac:dyDescent="0.2">
      <c r="A133" s="87"/>
      <c r="B133" s="78"/>
      <c r="C133" s="78"/>
      <c r="D133" s="78"/>
      <c r="E133" s="78"/>
      <c r="F133" s="87"/>
      <c r="G133" s="87"/>
      <c r="H133" s="86"/>
      <c r="I133" s="86"/>
      <c r="J133" s="86"/>
      <c r="K133" s="87"/>
      <c r="L133" s="87"/>
      <c r="M133" s="87"/>
      <c r="N133" s="87"/>
      <c r="O133" s="87"/>
      <c r="P133" s="87"/>
      <c r="Q133" s="87"/>
      <c r="R133" s="87"/>
      <c r="S133" s="87"/>
      <c r="T133" s="87"/>
      <c r="U133" s="87"/>
      <c r="V133" s="78"/>
      <c r="W133" s="78"/>
      <c r="X133" s="78"/>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row>
    <row r="134" spans="1:61" ht="14.25" x14ac:dyDescent="0.2">
      <c r="A134" s="87"/>
      <c r="B134" s="78"/>
      <c r="C134" s="78"/>
      <c r="D134" s="78"/>
      <c r="E134" s="78"/>
      <c r="F134" s="87"/>
      <c r="G134" s="87"/>
      <c r="H134" s="87"/>
      <c r="I134" s="87"/>
      <c r="J134" s="87"/>
      <c r="K134" s="87"/>
      <c r="L134" s="87"/>
      <c r="M134" s="87"/>
      <c r="N134" s="87"/>
      <c r="O134" s="87"/>
      <c r="P134" s="87"/>
      <c r="Q134" s="87"/>
      <c r="R134" s="87"/>
      <c r="S134" s="87"/>
      <c r="T134" s="87"/>
      <c r="U134" s="87"/>
      <c r="V134" s="78"/>
      <c r="W134" s="78"/>
      <c r="X134" s="78"/>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row>
    <row r="135" spans="1:61" ht="14.25" x14ac:dyDescent="0.2">
      <c r="A135" s="78"/>
      <c r="B135" s="78"/>
      <c r="C135" s="78"/>
      <c r="D135" s="78"/>
      <c r="E135" s="78"/>
      <c r="F135" s="87"/>
      <c r="G135" s="87"/>
      <c r="H135" s="87"/>
      <c r="I135" s="87"/>
      <c r="J135" s="87"/>
      <c r="K135" s="87"/>
      <c r="L135" s="87"/>
      <c r="M135" s="87"/>
      <c r="N135" s="87"/>
      <c r="O135" s="87"/>
      <c r="P135" s="87"/>
      <c r="Q135" s="87"/>
      <c r="R135" s="87"/>
      <c r="S135" s="87"/>
      <c r="T135" s="87"/>
      <c r="U135" s="87"/>
      <c r="V135" s="78"/>
      <c r="W135" s="78"/>
      <c r="X135" s="78"/>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row>
    <row r="136" spans="1:61" ht="33" x14ac:dyDescent="0.2">
      <c r="A136" s="86"/>
      <c r="B136" s="86"/>
      <c r="C136" s="86"/>
      <c r="D136" s="86"/>
      <c r="E136" s="86"/>
      <c r="F136" s="87"/>
      <c r="G136" s="87"/>
      <c r="H136" s="87"/>
      <c r="I136" s="87"/>
      <c r="J136" s="87"/>
      <c r="K136" s="87"/>
      <c r="L136" s="87"/>
      <c r="M136" s="87"/>
      <c r="N136" s="87"/>
      <c r="O136" s="87"/>
      <c r="P136" s="87"/>
      <c r="Q136" s="87"/>
      <c r="R136" s="87"/>
      <c r="S136" s="87"/>
      <c r="T136" s="87"/>
      <c r="U136" s="87"/>
      <c r="V136" s="78"/>
      <c r="W136" s="78"/>
      <c r="X136" s="77"/>
      <c r="Y136" s="77"/>
      <c r="Z136" s="87"/>
      <c r="AA136" s="87"/>
      <c r="AB136" s="87"/>
      <c r="AC136" s="87"/>
      <c r="AD136" s="87"/>
      <c r="AE136" s="87"/>
      <c r="AF136" s="87"/>
      <c r="AG136" s="87"/>
      <c r="AH136" s="87"/>
      <c r="AI136" s="87"/>
      <c r="AJ136" s="87"/>
      <c r="AK136" s="87"/>
      <c r="AL136" s="87"/>
      <c r="AM136" s="78"/>
      <c r="AN136" s="77"/>
      <c r="AO136" s="87"/>
      <c r="AP136" s="87"/>
      <c r="AQ136" s="87"/>
      <c r="AR136" s="87"/>
      <c r="AS136" s="87"/>
      <c r="AT136" s="87"/>
      <c r="AU136" s="87"/>
      <c r="AV136" s="87"/>
      <c r="AW136" s="87"/>
      <c r="AX136" s="87"/>
      <c r="AY136" s="87"/>
      <c r="AZ136" s="87"/>
      <c r="BA136" s="87"/>
      <c r="BB136" s="87"/>
      <c r="BC136" s="87"/>
      <c r="BD136" s="87"/>
      <c r="BE136" s="87"/>
      <c r="BF136" s="87"/>
      <c r="BG136" s="87"/>
      <c r="BH136" s="87"/>
      <c r="BI136" s="87"/>
    </row>
    <row r="137" spans="1:61" ht="33" x14ac:dyDescent="0.2">
      <c r="A137" s="78"/>
      <c r="B137" s="78"/>
      <c r="C137" s="78"/>
      <c r="D137" s="78"/>
      <c r="E137" s="78"/>
      <c r="F137" s="87"/>
      <c r="G137" s="87"/>
      <c r="H137" s="87"/>
      <c r="I137" s="87"/>
      <c r="J137" s="87"/>
      <c r="K137" s="87"/>
      <c r="L137" s="87"/>
      <c r="M137" s="87"/>
      <c r="N137" s="87"/>
      <c r="O137" s="87"/>
      <c r="P137" s="87"/>
      <c r="Q137" s="87"/>
      <c r="R137" s="87"/>
      <c r="S137" s="87"/>
      <c r="T137" s="87"/>
      <c r="U137" s="87"/>
      <c r="V137" s="78"/>
      <c r="W137" s="78"/>
      <c r="X137" s="77"/>
      <c r="Y137" s="77"/>
      <c r="Z137" s="87"/>
      <c r="AA137" s="87"/>
      <c r="AB137" s="87"/>
      <c r="AC137" s="87"/>
      <c r="AD137" s="87"/>
      <c r="AE137" s="87"/>
      <c r="AF137" s="87"/>
      <c r="AG137" s="87"/>
      <c r="AH137" s="87"/>
      <c r="AI137" s="87"/>
      <c r="AJ137" s="87"/>
      <c r="AK137" s="87"/>
      <c r="AL137" s="87"/>
      <c r="AM137" s="78"/>
      <c r="AN137" s="77"/>
      <c r="AO137" s="87"/>
      <c r="AP137" s="87"/>
      <c r="AQ137" s="87"/>
      <c r="AR137" s="87"/>
      <c r="AS137" s="87"/>
      <c r="AT137" s="87"/>
      <c r="AU137" s="87"/>
      <c r="AV137" s="87"/>
      <c r="AW137" s="87"/>
      <c r="AX137" s="87"/>
      <c r="AY137" s="87"/>
      <c r="AZ137" s="87"/>
      <c r="BA137" s="87"/>
      <c r="BB137" s="87"/>
      <c r="BC137" s="87"/>
      <c r="BD137" s="87"/>
      <c r="BE137" s="87"/>
      <c r="BF137" s="87"/>
      <c r="BG137" s="87"/>
      <c r="BH137" s="87"/>
      <c r="BI137" s="87"/>
    </row>
    <row r="138" spans="1:61" ht="14.25" x14ac:dyDescent="0.2">
      <c r="A138" s="78"/>
      <c r="B138" s="78"/>
      <c r="C138" s="78"/>
      <c r="D138" s="78"/>
      <c r="E138" s="78"/>
      <c r="F138" s="87"/>
      <c r="G138" s="87"/>
      <c r="H138" s="87"/>
      <c r="I138" s="87"/>
      <c r="J138" s="87"/>
      <c r="K138" s="87"/>
      <c r="L138" s="87"/>
      <c r="M138" s="87"/>
      <c r="N138" s="87"/>
      <c r="O138" s="87"/>
      <c r="P138" s="87"/>
      <c r="Q138" s="87"/>
      <c r="R138" s="87"/>
      <c r="S138" s="87"/>
      <c r="T138" s="87"/>
      <c r="U138" s="87"/>
      <c r="V138" s="78"/>
      <c r="W138" s="78"/>
      <c r="X138" s="87"/>
      <c r="Y138" s="87"/>
      <c r="Z138" s="87"/>
      <c r="AA138" s="87"/>
      <c r="AB138" s="87"/>
      <c r="AC138" s="87"/>
      <c r="AD138" s="87"/>
      <c r="AE138" s="87"/>
      <c r="AF138" s="87"/>
      <c r="AG138" s="87"/>
      <c r="AH138" s="87"/>
      <c r="AI138" s="87"/>
      <c r="AJ138" s="87"/>
      <c r="AK138" s="87"/>
      <c r="AL138" s="87"/>
      <c r="AM138" s="78"/>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row>
    <row r="139" spans="1:61" ht="14.25" x14ac:dyDescent="0.2">
      <c r="A139" s="78"/>
      <c r="B139" s="78"/>
      <c r="C139" s="78"/>
      <c r="D139" s="78"/>
      <c r="E139" s="78"/>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row>
    <row r="140" spans="1:61" ht="14.25" x14ac:dyDescent="0.2">
      <c r="A140" s="78"/>
      <c r="B140" s="78"/>
      <c r="C140" s="78"/>
      <c r="D140" s="78"/>
      <c r="E140" s="78"/>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78"/>
      <c r="AV140" s="87"/>
      <c r="AW140" s="87"/>
      <c r="AX140" s="87"/>
      <c r="AY140" s="87"/>
      <c r="AZ140" s="87"/>
      <c r="BA140" s="87"/>
      <c r="BB140" s="87"/>
      <c r="BC140" s="87"/>
      <c r="BD140" s="87"/>
      <c r="BE140" s="87"/>
      <c r="BF140" s="87"/>
      <c r="BG140" s="87"/>
      <c r="BH140" s="87"/>
      <c r="BI140" s="87"/>
    </row>
    <row r="141" spans="1:61" ht="14.25" x14ac:dyDescent="0.2">
      <c r="A141" s="78"/>
      <c r="B141" s="78"/>
      <c r="C141" s="78"/>
      <c r="D141" s="78"/>
      <c r="E141" s="78"/>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78"/>
      <c r="AV141" s="87"/>
      <c r="AW141" s="87"/>
      <c r="AX141" s="87"/>
      <c r="AY141" s="87"/>
      <c r="AZ141" s="87"/>
      <c r="BA141" s="87"/>
      <c r="BB141" s="87"/>
      <c r="BC141" s="87"/>
      <c r="BD141" s="87"/>
      <c r="BE141" s="87"/>
      <c r="BF141" s="87"/>
      <c r="BG141" s="87"/>
      <c r="BH141" s="87"/>
      <c r="BI141" s="87"/>
    </row>
    <row r="142" spans="1:61" ht="14.25" x14ac:dyDescent="0.2">
      <c r="A142" s="78"/>
      <c r="B142" s="78"/>
      <c r="C142" s="78"/>
      <c r="D142" s="78"/>
      <c r="E142" s="78"/>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78"/>
      <c r="AR142" s="78"/>
      <c r="AS142" s="78"/>
      <c r="AT142" s="78"/>
      <c r="AU142" s="78"/>
      <c r="AV142" s="87"/>
      <c r="AW142" s="87"/>
      <c r="AX142" s="87"/>
      <c r="AY142" s="87"/>
      <c r="AZ142" s="87"/>
      <c r="BA142" s="87"/>
      <c r="BB142" s="87"/>
      <c r="BC142" s="87"/>
      <c r="BD142" s="87"/>
      <c r="BE142" s="87"/>
      <c r="BF142" s="87"/>
      <c r="BG142" s="87"/>
      <c r="BH142" s="87"/>
      <c r="BI142" s="87"/>
    </row>
    <row r="143" spans="1:61" ht="14.25" x14ac:dyDescent="0.2">
      <c r="A143" s="78"/>
      <c r="B143" s="78"/>
      <c r="C143" s="78"/>
      <c r="D143" s="78"/>
      <c r="E143" s="78"/>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78"/>
      <c r="AR143" s="78"/>
      <c r="AS143" s="78"/>
      <c r="AT143" s="78"/>
      <c r="AU143" s="87"/>
      <c r="AV143" s="87"/>
      <c r="AW143" s="87"/>
      <c r="AX143" s="87"/>
      <c r="AY143" s="87"/>
      <c r="AZ143" s="87"/>
      <c r="BA143" s="87"/>
      <c r="BB143" s="87"/>
      <c r="BC143" s="87"/>
      <c r="BD143" s="87"/>
      <c r="BE143" s="87"/>
      <c r="BF143" s="87"/>
      <c r="BG143" s="87"/>
      <c r="BH143" s="87"/>
      <c r="BI143" s="87"/>
    </row>
    <row r="144" spans="1:61" ht="33" x14ac:dyDescent="0.2">
      <c r="A144" s="78"/>
      <c r="B144" s="78"/>
      <c r="C144" s="78"/>
      <c r="D144" s="78"/>
      <c r="E144" s="78"/>
      <c r="F144" s="87"/>
      <c r="G144" s="87"/>
      <c r="H144" s="87"/>
      <c r="I144" s="87"/>
      <c r="J144" s="87"/>
      <c r="K144" s="87"/>
      <c r="L144" s="87"/>
      <c r="M144" s="87"/>
      <c r="N144" s="87"/>
      <c r="O144" s="87"/>
      <c r="P144" s="87"/>
      <c r="Q144" s="87"/>
      <c r="R144" s="87"/>
      <c r="S144" s="78"/>
      <c r="T144" s="87"/>
      <c r="U144" s="87"/>
      <c r="V144" s="87"/>
      <c r="W144" s="87"/>
      <c r="X144" s="87"/>
      <c r="Y144" s="87"/>
      <c r="Z144" s="87"/>
      <c r="AA144" s="87"/>
      <c r="AB144" s="87"/>
      <c r="AC144" s="87"/>
      <c r="AD144" s="87"/>
      <c r="AE144" s="87"/>
      <c r="AF144" s="87"/>
      <c r="AG144" s="87"/>
      <c r="AH144" s="87"/>
      <c r="AI144" s="87"/>
      <c r="AJ144" s="87"/>
      <c r="AK144" s="87"/>
      <c r="AL144" s="87"/>
      <c r="AM144" s="87"/>
      <c r="AN144" s="87"/>
      <c r="AO144" s="78"/>
      <c r="AP144" s="78"/>
      <c r="AQ144" s="78"/>
      <c r="AR144" s="78"/>
      <c r="AS144" s="78"/>
      <c r="AT144" s="77"/>
      <c r="AU144" s="77"/>
      <c r="AV144" s="87"/>
      <c r="AW144" s="87"/>
      <c r="AX144" s="87"/>
      <c r="AY144" s="87"/>
      <c r="AZ144" s="87"/>
      <c r="BA144" s="87"/>
      <c r="BB144" s="87"/>
      <c r="BC144" s="87"/>
      <c r="BD144" s="87"/>
      <c r="BE144" s="87"/>
      <c r="BF144" s="87"/>
      <c r="BG144" s="87"/>
      <c r="BH144" s="87"/>
      <c r="BI144" s="87"/>
    </row>
    <row r="145" spans="1:61" ht="33" x14ac:dyDescent="0.2">
      <c r="A145" s="78"/>
      <c r="B145" s="78"/>
      <c r="C145" s="78"/>
      <c r="D145" s="78"/>
      <c r="E145" s="77"/>
      <c r="F145" s="7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row>
    <row r="146" spans="1:61" ht="33" x14ac:dyDescent="0.2">
      <c r="A146" s="78"/>
      <c r="B146" s="78"/>
      <c r="C146" s="78"/>
      <c r="D146" s="78"/>
      <c r="E146" s="77"/>
      <c r="F146" s="7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row>
    <row r="147" spans="1:61" ht="14.25" x14ac:dyDescent="0.2">
      <c r="A147" s="78"/>
      <c r="B147" s="78"/>
      <c r="C147" s="78"/>
      <c r="D147" s="78"/>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row>
    <row r="148" spans="1:61" ht="33" x14ac:dyDescent="0.2">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78"/>
      <c r="AE148" s="7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row>
    <row r="149" spans="1:61" ht="33" x14ac:dyDescent="0.2">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78"/>
      <c r="AE149" s="77"/>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row>
    <row r="150" spans="1:61" ht="14.25" x14ac:dyDescent="0.2">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78"/>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row>
    <row r="151" spans="1:61" ht="33" x14ac:dyDescent="0.2">
      <c r="A151" s="87"/>
      <c r="B151" s="87"/>
      <c r="C151" s="87"/>
      <c r="D151" s="87"/>
      <c r="E151" s="87"/>
      <c r="F151" s="87"/>
      <c r="G151" s="87"/>
      <c r="H151" s="7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7"/>
      <c r="AZ151" s="78"/>
      <c r="BA151" s="77"/>
      <c r="BB151" s="87"/>
      <c r="BC151" s="87"/>
      <c r="BD151" s="87"/>
      <c r="BE151" s="87"/>
      <c r="BF151" s="87"/>
      <c r="BG151" s="87"/>
      <c r="BH151" s="87"/>
      <c r="BI151" s="87"/>
    </row>
    <row r="152" spans="1:61" ht="33" x14ac:dyDescent="0.2">
      <c r="A152" s="87"/>
      <c r="B152" s="87"/>
      <c r="C152" s="87"/>
      <c r="D152" s="87"/>
      <c r="E152" s="87"/>
      <c r="F152" s="87"/>
      <c r="G152" s="87"/>
      <c r="H152" s="7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78"/>
      <c r="BA152" s="77"/>
      <c r="BB152" s="87"/>
      <c r="BC152" s="87"/>
      <c r="BD152" s="87"/>
      <c r="BE152" s="87"/>
      <c r="BF152" s="87"/>
      <c r="BG152" s="87"/>
      <c r="BH152" s="87"/>
      <c r="BI152" s="87"/>
    </row>
    <row r="153" spans="1:61" ht="14.25" x14ac:dyDescent="0.2">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78"/>
      <c r="BA153" s="87"/>
      <c r="BB153" s="87"/>
      <c r="BC153" s="87"/>
      <c r="BD153" s="87"/>
      <c r="BE153" s="87"/>
      <c r="BF153" s="87"/>
      <c r="BG153" s="87"/>
      <c r="BH153" s="87"/>
      <c r="BI153" s="87"/>
    </row>
    <row r="154" spans="1:61" ht="14.25" x14ac:dyDescent="0.2">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row>
    <row r="155" spans="1:61" ht="14.25" x14ac:dyDescent="0.2">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row>
    <row r="156" spans="1:61" ht="14.25" x14ac:dyDescent="0.2">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row>
    <row r="157" spans="1:61" ht="14.25" x14ac:dyDescent="0.2">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row>
    <row r="158" spans="1:61" ht="33" x14ac:dyDescent="0.2">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78"/>
      <c r="AM158" s="77"/>
      <c r="AN158" s="77"/>
      <c r="AO158" s="87"/>
      <c r="AP158" s="87"/>
      <c r="AQ158" s="87"/>
      <c r="AR158" s="87"/>
      <c r="AS158" s="87"/>
      <c r="AT158" s="87"/>
      <c r="AU158" s="87"/>
      <c r="AV158" s="87"/>
      <c r="AW158" s="87"/>
      <c r="AX158" s="87"/>
      <c r="AY158" s="87"/>
      <c r="AZ158" s="87"/>
      <c r="BA158" s="87"/>
      <c r="BB158" s="87"/>
      <c r="BC158" s="87"/>
      <c r="BD158" s="87"/>
      <c r="BE158" s="87"/>
      <c r="BF158" s="87"/>
      <c r="BG158" s="87"/>
      <c r="BH158" s="87"/>
      <c r="BI158" s="87"/>
    </row>
    <row r="159" spans="1:61" ht="14.25" x14ac:dyDescent="0.2">
      <c r="A159" s="87"/>
      <c r="B159" s="87"/>
      <c r="C159" s="87"/>
      <c r="D159" s="87"/>
      <c r="E159" s="87"/>
      <c r="F159" s="87"/>
      <c r="G159" s="87"/>
      <c r="H159" s="89"/>
      <c r="I159" s="89"/>
      <c r="J159" s="78"/>
      <c r="K159" s="87"/>
      <c r="L159" s="87"/>
      <c r="M159" s="87"/>
      <c r="N159" s="87"/>
      <c r="O159" s="87"/>
      <c r="P159" s="87"/>
      <c r="Q159" s="87"/>
      <c r="R159" s="87"/>
      <c r="S159" s="87"/>
      <c r="T159" s="78"/>
      <c r="U159" s="78"/>
      <c r="V159" s="78"/>
      <c r="W159" s="78"/>
      <c r="X159" s="78"/>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row>
    <row r="160" spans="1:61" ht="14.25" x14ac:dyDescent="0.2">
      <c r="A160" s="87"/>
      <c r="B160" s="87"/>
      <c r="C160" s="87"/>
      <c r="D160" s="87"/>
      <c r="E160" s="87"/>
      <c r="F160" s="87"/>
      <c r="G160" s="87"/>
      <c r="H160" s="89"/>
      <c r="I160" s="88"/>
      <c r="J160" s="78"/>
      <c r="K160" s="87"/>
      <c r="L160" s="87"/>
      <c r="M160" s="87"/>
      <c r="N160" s="87"/>
      <c r="O160" s="87"/>
      <c r="P160" s="87"/>
      <c r="Q160" s="87"/>
      <c r="R160" s="87"/>
      <c r="S160" s="87"/>
      <c r="T160" s="87"/>
      <c r="U160" s="87"/>
      <c r="V160" s="78"/>
      <c r="W160" s="78"/>
      <c r="X160" s="78"/>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row>
    <row r="161" spans="1:61" ht="14.25" x14ac:dyDescent="0.2">
      <c r="A161" s="87"/>
      <c r="B161" s="87"/>
      <c r="C161" s="87"/>
      <c r="D161" s="87"/>
      <c r="E161" s="87"/>
      <c r="F161" s="87"/>
      <c r="G161" s="87"/>
      <c r="H161" s="86"/>
      <c r="I161" s="86"/>
      <c r="J161" s="86"/>
      <c r="K161" s="87"/>
      <c r="L161" s="87"/>
      <c r="M161" s="87"/>
      <c r="N161" s="87"/>
      <c r="O161" s="87"/>
      <c r="P161" s="87"/>
      <c r="Q161" s="87"/>
      <c r="R161" s="87"/>
      <c r="S161" s="87"/>
      <c r="T161" s="87"/>
      <c r="U161" s="87"/>
      <c r="V161" s="78"/>
      <c r="W161" s="78"/>
      <c r="X161" s="78"/>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row>
    <row r="162" spans="1:61" ht="33" x14ac:dyDescent="0.2">
      <c r="A162" s="87"/>
      <c r="B162" s="87"/>
      <c r="C162" s="87"/>
      <c r="D162" s="87"/>
      <c r="E162" s="87"/>
      <c r="F162" s="78"/>
      <c r="G162" s="77"/>
      <c r="H162" s="87"/>
      <c r="I162" s="87"/>
      <c r="J162" s="87"/>
      <c r="K162" s="87"/>
      <c r="L162" s="87"/>
      <c r="M162" s="87"/>
      <c r="N162" s="87"/>
      <c r="O162" s="87"/>
      <c r="P162" s="87"/>
      <c r="Q162" s="87"/>
      <c r="R162" s="87"/>
      <c r="S162" s="87"/>
      <c r="T162" s="87"/>
      <c r="U162" s="87"/>
      <c r="V162" s="78"/>
      <c r="W162" s="78"/>
      <c r="X162" s="78"/>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row>
    <row r="163" spans="1:61" ht="33" x14ac:dyDescent="0.2">
      <c r="A163" s="87"/>
      <c r="B163" s="87"/>
      <c r="C163" s="87"/>
      <c r="D163" s="87"/>
      <c r="E163" s="87"/>
      <c r="F163" s="78"/>
      <c r="G163" s="77"/>
      <c r="H163" s="87"/>
      <c r="I163" s="87"/>
      <c r="J163" s="87"/>
      <c r="K163" s="87"/>
      <c r="L163" s="87"/>
      <c r="M163" s="87"/>
      <c r="N163" s="87"/>
      <c r="O163" s="87"/>
      <c r="P163" s="87"/>
      <c r="Q163" s="87"/>
      <c r="R163" s="87"/>
      <c r="S163" s="87"/>
      <c r="T163" s="87"/>
      <c r="U163" s="87"/>
      <c r="V163" s="78"/>
      <c r="W163" s="78"/>
      <c r="X163" s="78"/>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row>
    <row r="164" spans="1:61" ht="33" x14ac:dyDescent="0.2">
      <c r="A164" s="87"/>
      <c r="B164" s="78"/>
      <c r="C164" s="78"/>
      <c r="D164" s="78"/>
      <c r="E164" s="78"/>
      <c r="F164" s="78"/>
      <c r="G164" s="87"/>
      <c r="H164" s="87"/>
      <c r="I164" s="87"/>
      <c r="J164" s="87"/>
      <c r="K164" s="87"/>
      <c r="L164" s="87"/>
      <c r="M164" s="87"/>
      <c r="N164" s="87"/>
      <c r="O164" s="87"/>
      <c r="P164" s="87"/>
      <c r="Q164" s="87"/>
      <c r="R164" s="87"/>
      <c r="S164" s="87"/>
      <c r="T164" s="87"/>
      <c r="U164" s="87"/>
      <c r="V164" s="78"/>
      <c r="W164" s="78"/>
      <c r="X164" s="77"/>
      <c r="Y164" s="77"/>
      <c r="Z164" s="87"/>
      <c r="AA164" s="87"/>
      <c r="AB164" s="87"/>
      <c r="AC164" s="87"/>
      <c r="AD164" s="87"/>
      <c r="AE164" s="87"/>
      <c r="AF164" s="87"/>
      <c r="AG164" s="87"/>
      <c r="AH164" s="87"/>
      <c r="AI164" s="87"/>
      <c r="AJ164" s="87"/>
      <c r="AK164" s="87"/>
      <c r="AL164" s="87"/>
      <c r="AM164" s="78"/>
      <c r="AN164" s="77"/>
      <c r="AO164" s="87"/>
      <c r="AP164" s="87"/>
      <c r="AQ164" s="87"/>
      <c r="AR164" s="87"/>
      <c r="AS164" s="87"/>
      <c r="AT164" s="87"/>
      <c r="AU164" s="87"/>
      <c r="AV164" s="87"/>
      <c r="AW164" s="87"/>
      <c r="AX164" s="87"/>
      <c r="AY164" s="87"/>
      <c r="AZ164" s="87"/>
      <c r="BA164" s="87"/>
      <c r="BB164" s="87"/>
      <c r="BC164" s="87"/>
      <c r="BD164" s="87"/>
      <c r="BE164" s="87"/>
      <c r="BF164" s="87"/>
      <c r="BG164" s="87"/>
      <c r="BH164" s="87"/>
      <c r="BI164" s="87"/>
    </row>
    <row r="165" spans="1:61" ht="33" x14ac:dyDescent="0.2">
      <c r="A165" s="87"/>
      <c r="B165" s="78"/>
      <c r="C165" s="78"/>
      <c r="D165" s="78"/>
      <c r="E165" s="78"/>
      <c r="F165" s="87"/>
      <c r="G165" s="87"/>
      <c r="H165" s="87"/>
      <c r="I165" s="87"/>
      <c r="J165" s="87"/>
      <c r="K165" s="87"/>
      <c r="L165" s="87"/>
      <c r="M165" s="87"/>
      <c r="N165" s="87"/>
      <c r="O165" s="87"/>
      <c r="P165" s="87"/>
      <c r="Q165" s="87"/>
      <c r="R165" s="87"/>
      <c r="S165" s="87"/>
      <c r="T165" s="87"/>
      <c r="U165" s="87"/>
      <c r="V165" s="78"/>
      <c r="W165" s="78"/>
      <c r="X165" s="77"/>
      <c r="Y165" s="77"/>
      <c r="Z165" s="87"/>
      <c r="AA165" s="87"/>
      <c r="AB165" s="87"/>
      <c r="AC165" s="87"/>
      <c r="AD165" s="87"/>
      <c r="AE165" s="87"/>
      <c r="AF165" s="87"/>
      <c r="AG165" s="87"/>
      <c r="AH165" s="87"/>
      <c r="AI165" s="87"/>
      <c r="AJ165" s="87"/>
      <c r="AK165" s="87"/>
      <c r="AL165" s="87"/>
      <c r="AM165" s="78"/>
      <c r="AN165" s="77"/>
      <c r="AO165" s="87"/>
      <c r="AP165" s="87"/>
      <c r="AQ165" s="87"/>
      <c r="AR165" s="87"/>
      <c r="AS165" s="87"/>
      <c r="AT165" s="87"/>
      <c r="AU165" s="87"/>
      <c r="AV165" s="87"/>
      <c r="AW165" s="87"/>
      <c r="AX165" s="87"/>
      <c r="AY165" s="87"/>
      <c r="AZ165" s="87"/>
      <c r="BA165" s="87"/>
      <c r="BB165" s="87"/>
      <c r="BC165" s="87"/>
      <c r="BD165" s="87"/>
      <c r="BE165" s="87"/>
      <c r="BF165" s="87"/>
      <c r="BG165" s="87"/>
      <c r="BH165" s="87"/>
      <c r="BI165" s="87"/>
    </row>
    <row r="166" spans="1:61" ht="14.25" x14ac:dyDescent="0.2">
      <c r="A166" s="87"/>
      <c r="B166" s="78"/>
      <c r="C166" s="78"/>
      <c r="D166" s="78"/>
      <c r="E166" s="78"/>
      <c r="F166" s="87"/>
      <c r="G166" s="87"/>
      <c r="H166" s="87"/>
      <c r="I166" s="87"/>
      <c r="J166" s="87"/>
      <c r="K166" s="87"/>
      <c r="L166" s="87"/>
      <c r="M166" s="87"/>
      <c r="N166" s="87"/>
      <c r="O166" s="87"/>
      <c r="P166" s="87"/>
      <c r="Q166" s="87"/>
      <c r="R166" s="87"/>
      <c r="S166" s="87"/>
      <c r="T166" s="87"/>
      <c r="U166" s="87"/>
      <c r="V166" s="78"/>
      <c r="W166" s="78"/>
      <c r="X166" s="87"/>
      <c r="Y166" s="87"/>
      <c r="Z166" s="87"/>
      <c r="AA166" s="87"/>
      <c r="AB166" s="87"/>
      <c r="AC166" s="87"/>
      <c r="AD166" s="87"/>
      <c r="AE166" s="87"/>
      <c r="AF166" s="87"/>
      <c r="AG166" s="87"/>
      <c r="AH166" s="87"/>
      <c r="AI166" s="87"/>
      <c r="AJ166" s="87"/>
      <c r="AK166" s="87"/>
      <c r="AL166" s="87"/>
      <c r="AM166" s="78"/>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row>
    <row r="167" spans="1:61" ht="14.25" x14ac:dyDescent="0.2">
      <c r="A167" s="87"/>
      <c r="B167" s="78"/>
      <c r="C167" s="78"/>
      <c r="D167" s="78"/>
      <c r="E167" s="78"/>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row>
    <row r="168" spans="1:61" ht="14.25" x14ac:dyDescent="0.2">
      <c r="A168" s="87"/>
      <c r="B168" s="78"/>
      <c r="C168" s="78"/>
      <c r="D168" s="78"/>
      <c r="E168" s="78"/>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78"/>
      <c r="AV168" s="87"/>
      <c r="AW168" s="87"/>
      <c r="AX168" s="87"/>
      <c r="AY168" s="87"/>
      <c r="AZ168" s="87"/>
      <c r="BA168" s="87"/>
      <c r="BB168" s="87"/>
      <c r="BC168" s="87"/>
      <c r="BD168" s="87"/>
      <c r="BE168" s="87"/>
      <c r="BF168" s="87"/>
      <c r="BG168" s="87"/>
      <c r="BH168" s="87"/>
      <c r="BI168" s="87"/>
    </row>
    <row r="169" spans="1:61" ht="14.25" x14ac:dyDescent="0.2">
      <c r="A169" s="78"/>
      <c r="B169" s="78"/>
      <c r="C169" s="78"/>
      <c r="D169" s="78"/>
      <c r="E169" s="78"/>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78"/>
      <c r="AV169" s="87"/>
      <c r="AW169" s="87"/>
      <c r="AX169" s="87"/>
      <c r="AY169" s="87"/>
      <c r="AZ169" s="87"/>
      <c r="BA169" s="87"/>
      <c r="BB169" s="87"/>
      <c r="BC169" s="87"/>
      <c r="BD169" s="87"/>
      <c r="BE169" s="87"/>
      <c r="BF169" s="87"/>
      <c r="BG169" s="87"/>
      <c r="BH169" s="87"/>
      <c r="BI169" s="87"/>
    </row>
    <row r="170" spans="1:61" ht="14.25" x14ac:dyDescent="0.2">
      <c r="A170" s="86"/>
      <c r="B170" s="86"/>
      <c r="C170" s="86"/>
      <c r="D170" s="86"/>
      <c r="E170" s="86"/>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78"/>
      <c r="AR170" s="78"/>
      <c r="AS170" s="78"/>
      <c r="AT170" s="78"/>
      <c r="AU170" s="78"/>
      <c r="AV170" s="87"/>
      <c r="AW170" s="87"/>
      <c r="AX170" s="87"/>
      <c r="AY170" s="87"/>
      <c r="AZ170" s="87"/>
      <c r="BA170" s="87"/>
      <c r="BB170" s="87"/>
      <c r="BC170" s="87"/>
      <c r="BD170" s="87"/>
      <c r="BE170" s="87"/>
      <c r="BF170" s="87"/>
      <c r="BG170" s="87"/>
      <c r="BH170" s="87"/>
      <c r="BI170" s="87"/>
    </row>
    <row r="171" spans="1:61" ht="14.25" x14ac:dyDescent="0.2">
      <c r="A171" s="78"/>
      <c r="B171" s="78"/>
      <c r="C171" s="78"/>
      <c r="D171" s="78"/>
      <c r="E171" s="78"/>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78"/>
      <c r="AR171" s="78"/>
      <c r="AS171" s="78"/>
      <c r="AT171" s="78"/>
      <c r="AU171" s="87"/>
      <c r="AV171" s="87"/>
      <c r="AW171" s="87"/>
      <c r="AX171" s="87"/>
      <c r="AY171" s="87"/>
      <c r="AZ171" s="87"/>
      <c r="BA171" s="87"/>
      <c r="BB171" s="87"/>
      <c r="BC171" s="87"/>
      <c r="BD171" s="87"/>
      <c r="BE171" s="87"/>
      <c r="BF171" s="87"/>
      <c r="BG171" s="87"/>
      <c r="BH171" s="87"/>
      <c r="BI171" s="87"/>
    </row>
    <row r="172" spans="1:61" ht="33" x14ac:dyDescent="0.2">
      <c r="A172" s="78"/>
      <c r="B172" s="78"/>
      <c r="C172" s="78"/>
      <c r="D172" s="78"/>
      <c r="E172" s="78"/>
      <c r="F172" s="87"/>
      <c r="G172" s="87"/>
      <c r="H172" s="87"/>
      <c r="I172" s="87"/>
      <c r="J172" s="87"/>
      <c r="K172" s="87"/>
      <c r="L172" s="87"/>
      <c r="M172" s="87"/>
      <c r="N172" s="87"/>
      <c r="O172" s="87"/>
      <c r="P172" s="87"/>
      <c r="Q172" s="87"/>
      <c r="R172" s="87"/>
      <c r="S172" s="78"/>
      <c r="T172" s="87"/>
      <c r="U172" s="87"/>
      <c r="V172" s="87"/>
      <c r="W172" s="87"/>
      <c r="X172" s="87"/>
      <c r="Y172" s="87"/>
      <c r="Z172" s="87"/>
      <c r="AA172" s="87"/>
      <c r="AB172" s="87"/>
      <c r="AC172" s="87"/>
      <c r="AD172" s="87"/>
      <c r="AE172" s="87"/>
      <c r="AF172" s="87"/>
      <c r="AG172" s="87"/>
      <c r="AH172" s="87"/>
      <c r="AI172" s="87"/>
      <c r="AJ172" s="87"/>
      <c r="AK172" s="87"/>
      <c r="AL172" s="87"/>
      <c r="AM172" s="87"/>
      <c r="AN172" s="87"/>
      <c r="AO172" s="78"/>
      <c r="AP172" s="78"/>
      <c r="AQ172" s="78"/>
      <c r="AR172" s="78"/>
      <c r="AS172" s="78"/>
      <c r="AT172" s="77"/>
      <c r="AU172" s="77"/>
      <c r="AV172" s="87"/>
      <c r="AW172" s="87"/>
      <c r="AX172" s="87"/>
      <c r="AY172" s="87"/>
      <c r="AZ172" s="78"/>
      <c r="BA172" s="77"/>
      <c r="BB172" s="87"/>
      <c r="BC172" s="87"/>
      <c r="BD172" s="87"/>
      <c r="BE172" s="87"/>
      <c r="BF172" s="87"/>
      <c r="BG172" s="87"/>
      <c r="BH172" s="87"/>
      <c r="BI172" s="87"/>
    </row>
    <row r="173" spans="1:61" ht="33" x14ac:dyDescent="0.2">
      <c r="A173" s="78"/>
      <c r="B173" s="78"/>
      <c r="C173" s="78"/>
      <c r="D173" s="78"/>
      <c r="E173" s="78"/>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78"/>
      <c r="BA173" s="77"/>
      <c r="BB173" s="87"/>
      <c r="BC173" s="87"/>
      <c r="BD173" s="87"/>
      <c r="BE173" s="87"/>
      <c r="BF173" s="87"/>
      <c r="BG173" s="87"/>
      <c r="BH173" s="87"/>
      <c r="BI173" s="87"/>
    </row>
    <row r="174" spans="1:61" ht="14.25" x14ac:dyDescent="0.2">
      <c r="A174" s="78"/>
      <c r="B174" s="78"/>
      <c r="C174" s="78"/>
      <c r="D174" s="78"/>
      <c r="E174" s="78"/>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78"/>
      <c r="BA174" s="87"/>
      <c r="BB174" s="87"/>
      <c r="BC174" s="87"/>
      <c r="BD174" s="87"/>
      <c r="BE174" s="87"/>
      <c r="BF174" s="87"/>
      <c r="BG174" s="87"/>
      <c r="BH174" s="87"/>
      <c r="BI174" s="87"/>
    </row>
    <row r="175" spans="1:61" ht="14.25" x14ac:dyDescent="0.2">
      <c r="A175" s="78"/>
      <c r="B175" s="78"/>
      <c r="C175" s="78"/>
      <c r="D175" s="78"/>
      <c r="E175" s="78"/>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row>
    <row r="176" spans="1:61" ht="33" x14ac:dyDescent="0.2">
      <c r="A176" s="78"/>
      <c r="B176" s="78"/>
      <c r="C176" s="78"/>
      <c r="D176" s="78"/>
      <c r="E176" s="78"/>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78"/>
      <c r="AE176" s="7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row>
    <row r="177" spans="1:61" ht="33" x14ac:dyDescent="0.2">
      <c r="A177" s="78"/>
      <c r="B177" s="78"/>
      <c r="C177" s="78"/>
      <c r="D177" s="78"/>
      <c r="E177" s="78"/>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78"/>
      <c r="AE177" s="7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row>
    <row r="178" spans="1:61" ht="33" x14ac:dyDescent="0.2">
      <c r="A178" s="78"/>
      <c r="B178" s="78"/>
      <c r="C178" s="78"/>
      <c r="D178" s="78"/>
      <c r="E178" s="77"/>
      <c r="F178" s="7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78"/>
      <c r="AE178" s="87"/>
      <c r="AF178" s="87"/>
      <c r="AG178" s="87"/>
      <c r="AH178" s="87"/>
      <c r="AI178" s="87"/>
      <c r="AJ178" s="87"/>
      <c r="AK178" s="87"/>
      <c r="AL178" s="87"/>
      <c r="AM178" s="87"/>
      <c r="AN178" s="87"/>
      <c r="AO178" s="87"/>
      <c r="AP178" s="87"/>
      <c r="AQ178" s="87"/>
      <c r="AR178" s="87"/>
      <c r="AS178" s="87"/>
      <c r="AT178" s="87"/>
      <c r="AU178" s="87"/>
      <c r="AV178" s="87"/>
      <c r="AW178" s="87"/>
      <c r="AX178" s="87"/>
      <c r="AY178" s="87"/>
      <c r="AZ178" s="87"/>
      <c r="BA178" s="87"/>
      <c r="BB178" s="87"/>
      <c r="BC178" s="87"/>
      <c r="BD178" s="87"/>
      <c r="BE178" s="87"/>
      <c r="BF178" s="87"/>
      <c r="BG178" s="87"/>
      <c r="BH178" s="87"/>
      <c r="BI178" s="87"/>
    </row>
    <row r="179" spans="1:61" ht="33" x14ac:dyDescent="0.2">
      <c r="A179" s="78"/>
      <c r="B179" s="78"/>
      <c r="C179" s="78"/>
      <c r="D179" s="78"/>
      <c r="E179" s="77"/>
      <c r="F179" s="77"/>
      <c r="G179" s="87"/>
      <c r="H179" s="7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87"/>
      <c r="AO179" s="87"/>
      <c r="AP179" s="87"/>
      <c r="AQ179" s="87"/>
      <c r="AR179" s="87"/>
      <c r="AS179" s="87"/>
      <c r="AT179" s="87"/>
      <c r="AU179" s="87"/>
      <c r="AV179" s="87"/>
      <c r="AW179" s="87"/>
      <c r="AX179" s="87"/>
      <c r="AY179" s="87"/>
      <c r="AZ179" s="87"/>
      <c r="BA179" s="87"/>
      <c r="BB179" s="87"/>
      <c r="BC179" s="87"/>
      <c r="BD179" s="87"/>
      <c r="BE179" s="87"/>
      <c r="BF179" s="87"/>
      <c r="BG179" s="87"/>
      <c r="BH179" s="87"/>
      <c r="BI179" s="87"/>
    </row>
    <row r="180" spans="1:61" ht="33" x14ac:dyDescent="0.2">
      <c r="A180" s="78"/>
      <c r="B180" s="78"/>
      <c r="C180" s="78"/>
      <c r="D180" s="78"/>
      <c r="E180" s="87"/>
      <c r="F180" s="87"/>
      <c r="G180" s="87"/>
      <c r="H180" s="7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87"/>
      <c r="AO180" s="87"/>
      <c r="AP180" s="87"/>
      <c r="AQ180" s="87"/>
      <c r="AR180" s="87"/>
      <c r="AS180" s="87"/>
      <c r="AT180" s="87"/>
      <c r="AU180" s="87"/>
      <c r="AV180" s="87"/>
      <c r="AW180" s="87"/>
      <c r="AX180" s="87"/>
      <c r="AY180" s="87"/>
      <c r="AZ180" s="87"/>
      <c r="BA180" s="87"/>
      <c r="BB180" s="87"/>
      <c r="BC180" s="87"/>
      <c r="BD180" s="87"/>
      <c r="BE180" s="87"/>
      <c r="BF180" s="87"/>
      <c r="BG180" s="87"/>
      <c r="BH180" s="87"/>
      <c r="BI180" s="87"/>
    </row>
    <row r="181" spans="1:61" ht="14.25" x14ac:dyDescent="0.2">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87"/>
      <c r="AO181" s="87"/>
      <c r="AP181" s="87"/>
      <c r="AQ181" s="87"/>
      <c r="AR181" s="87"/>
      <c r="AS181" s="87"/>
      <c r="AT181" s="87"/>
      <c r="AU181" s="87"/>
      <c r="AV181" s="87"/>
      <c r="AW181" s="87"/>
      <c r="AX181" s="87"/>
      <c r="AY181" s="87"/>
      <c r="AZ181" s="87"/>
      <c r="BA181" s="87"/>
      <c r="BB181" s="87"/>
      <c r="BC181" s="87"/>
      <c r="BD181" s="87"/>
      <c r="BE181" s="87"/>
      <c r="BF181" s="87"/>
      <c r="BG181" s="87"/>
      <c r="BH181" s="87"/>
      <c r="BI181" s="87"/>
    </row>
    <row r="182" spans="1:61" ht="14.25" x14ac:dyDescent="0.2">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c r="AQ182" s="87"/>
      <c r="AR182" s="87"/>
      <c r="AS182" s="87"/>
      <c r="AT182" s="87"/>
      <c r="AU182" s="87"/>
      <c r="AV182" s="87"/>
      <c r="AW182" s="87"/>
      <c r="AX182" s="87"/>
      <c r="AY182" s="87"/>
      <c r="AZ182" s="87"/>
      <c r="BA182" s="87"/>
      <c r="BB182" s="87"/>
      <c r="BC182" s="87"/>
      <c r="BD182" s="87"/>
      <c r="BE182" s="87"/>
      <c r="BF182" s="87"/>
      <c r="BG182" s="87"/>
      <c r="BH182" s="87"/>
      <c r="BI182" s="87"/>
    </row>
    <row r="183" spans="1:61" ht="14.25" x14ac:dyDescent="0.2">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row>
    <row r="184" spans="1:61" ht="14.25" x14ac:dyDescent="0.2">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87"/>
      <c r="AO184" s="87"/>
      <c r="AP184" s="87"/>
      <c r="AQ184" s="87"/>
      <c r="AR184" s="87"/>
      <c r="AS184" s="87"/>
      <c r="AT184" s="87"/>
      <c r="AU184" s="87"/>
      <c r="AV184" s="87"/>
      <c r="AW184" s="87"/>
      <c r="AX184" s="87"/>
      <c r="AY184" s="87"/>
      <c r="AZ184" s="87"/>
      <c r="BA184" s="87"/>
      <c r="BB184" s="87"/>
      <c r="BC184" s="87"/>
      <c r="BD184" s="87"/>
      <c r="BE184" s="87"/>
      <c r="BF184" s="87"/>
      <c r="BG184" s="87"/>
      <c r="BH184" s="87"/>
      <c r="BI184" s="87"/>
    </row>
    <row r="185" spans="1:61" ht="14.25" x14ac:dyDescent="0.2">
      <c r="A185" s="87"/>
      <c r="B185" s="87"/>
      <c r="C185" s="87"/>
      <c r="D185" s="87"/>
      <c r="E185" s="87"/>
      <c r="F185" s="87"/>
      <c r="G185" s="87"/>
      <c r="H185" s="89"/>
      <c r="I185" s="89"/>
      <c r="J185" s="78"/>
      <c r="K185" s="87"/>
      <c r="L185" s="87"/>
      <c r="M185" s="87"/>
      <c r="N185" s="87"/>
      <c r="O185" s="87"/>
      <c r="P185" s="87"/>
      <c r="Q185" s="87"/>
      <c r="R185" s="87"/>
      <c r="S185" s="87"/>
      <c r="T185" s="78"/>
      <c r="U185" s="78"/>
      <c r="V185" s="78"/>
      <c r="W185" s="78"/>
      <c r="X185" s="78"/>
      <c r="Y185" s="87"/>
      <c r="Z185" s="87"/>
      <c r="AA185" s="87"/>
      <c r="AB185" s="87"/>
      <c r="AC185" s="87"/>
      <c r="AD185" s="87"/>
      <c r="AE185" s="87"/>
      <c r="AF185" s="87"/>
      <c r="AG185" s="87"/>
      <c r="AH185" s="87"/>
      <c r="AI185" s="87"/>
      <c r="AJ185" s="87"/>
      <c r="AK185" s="87"/>
      <c r="AL185" s="87"/>
      <c r="AM185" s="87"/>
      <c r="AN185" s="87"/>
      <c r="AO185" s="87"/>
      <c r="AP185" s="87"/>
      <c r="AQ185" s="87"/>
      <c r="AR185" s="87"/>
      <c r="AS185" s="87"/>
      <c r="AT185" s="87"/>
      <c r="AU185" s="87"/>
      <c r="AV185" s="87"/>
      <c r="AW185" s="87"/>
      <c r="AX185" s="87"/>
      <c r="AY185" s="87"/>
      <c r="AZ185" s="87"/>
      <c r="BA185" s="87"/>
      <c r="BB185" s="87"/>
      <c r="BC185" s="87"/>
      <c r="BD185" s="87"/>
      <c r="BE185" s="87"/>
      <c r="BF185" s="87"/>
      <c r="BG185" s="87"/>
      <c r="BH185" s="87"/>
      <c r="BI185" s="87"/>
    </row>
    <row r="186" spans="1:61" ht="14.25" x14ac:dyDescent="0.2">
      <c r="A186" s="87"/>
      <c r="B186" s="87"/>
      <c r="C186" s="87"/>
      <c r="D186" s="87"/>
      <c r="E186" s="87"/>
      <c r="F186" s="87"/>
      <c r="G186" s="87"/>
      <c r="H186" s="89"/>
      <c r="I186" s="88"/>
      <c r="J186" s="78"/>
      <c r="K186" s="87"/>
      <c r="L186" s="87"/>
      <c r="M186" s="87"/>
      <c r="N186" s="87"/>
      <c r="O186" s="87"/>
      <c r="P186" s="87"/>
      <c r="Q186" s="87"/>
      <c r="R186" s="87"/>
      <c r="S186" s="87"/>
      <c r="T186" s="87"/>
      <c r="U186" s="87"/>
      <c r="V186" s="78"/>
      <c r="W186" s="78"/>
      <c r="X186" s="78"/>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row>
    <row r="187" spans="1:61" ht="14.25" x14ac:dyDescent="0.2">
      <c r="A187" s="87"/>
      <c r="B187" s="87"/>
      <c r="C187" s="87"/>
      <c r="D187" s="87"/>
      <c r="E187" s="87"/>
      <c r="F187" s="87"/>
      <c r="G187" s="87"/>
      <c r="H187" s="86"/>
      <c r="I187" s="86"/>
      <c r="J187" s="86"/>
      <c r="K187" s="87"/>
      <c r="L187" s="87"/>
      <c r="M187" s="87"/>
      <c r="N187" s="87"/>
      <c r="O187" s="87"/>
      <c r="P187" s="87"/>
      <c r="Q187" s="87"/>
      <c r="R187" s="87"/>
      <c r="S187" s="87"/>
      <c r="T187" s="87"/>
      <c r="U187" s="87"/>
      <c r="V187" s="78"/>
      <c r="W187" s="78"/>
      <c r="X187" s="78"/>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row>
    <row r="188" spans="1:61" ht="14.25" x14ac:dyDescent="0.2">
      <c r="A188" s="87"/>
      <c r="B188" s="87"/>
      <c r="C188" s="87"/>
      <c r="D188" s="87"/>
      <c r="E188" s="87"/>
      <c r="F188" s="87"/>
      <c r="G188" s="87"/>
      <c r="H188" s="87"/>
      <c r="I188" s="87"/>
      <c r="J188" s="87"/>
      <c r="K188" s="87"/>
      <c r="L188" s="87"/>
      <c r="M188" s="87"/>
      <c r="N188" s="87"/>
      <c r="O188" s="87"/>
      <c r="P188" s="87"/>
      <c r="Q188" s="87"/>
      <c r="R188" s="87"/>
      <c r="S188" s="87"/>
      <c r="T188" s="87"/>
      <c r="U188" s="87"/>
      <c r="V188" s="78"/>
      <c r="W188" s="78"/>
      <c r="X188" s="78"/>
      <c r="Y188" s="87"/>
      <c r="Z188" s="87"/>
      <c r="AA188" s="87"/>
      <c r="AB188" s="87"/>
      <c r="AC188" s="87"/>
      <c r="AD188" s="87"/>
      <c r="AE188" s="87"/>
      <c r="AF188" s="87"/>
      <c r="AG188" s="87"/>
      <c r="AH188" s="87"/>
      <c r="AI188" s="87"/>
      <c r="AJ188" s="87"/>
      <c r="AK188" s="87"/>
      <c r="AL188" s="87"/>
      <c r="AM188" s="87"/>
      <c r="AN188" s="87"/>
      <c r="AO188" s="87"/>
      <c r="AP188" s="87"/>
      <c r="AQ188" s="87"/>
      <c r="AR188" s="87"/>
      <c r="AS188" s="87"/>
      <c r="AT188" s="87"/>
      <c r="AU188" s="87"/>
      <c r="AV188" s="87"/>
      <c r="AW188" s="87"/>
      <c r="AX188" s="87"/>
      <c r="AY188" s="87"/>
      <c r="AZ188" s="87"/>
      <c r="BA188" s="87"/>
      <c r="BB188" s="87"/>
      <c r="BC188" s="87"/>
      <c r="BD188" s="87"/>
      <c r="BE188" s="87"/>
      <c r="BF188" s="87"/>
      <c r="BG188" s="87"/>
      <c r="BH188" s="87"/>
      <c r="BI188" s="87"/>
    </row>
    <row r="189" spans="1:61" ht="14.25" x14ac:dyDescent="0.2">
      <c r="A189" s="87"/>
      <c r="B189" s="87"/>
      <c r="C189" s="87"/>
      <c r="D189" s="87"/>
      <c r="E189" s="87"/>
      <c r="F189" s="87"/>
      <c r="G189" s="87"/>
      <c r="H189" s="87"/>
      <c r="I189" s="87"/>
      <c r="J189" s="87"/>
      <c r="K189" s="87"/>
      <c r="L189" s="87"/>
      <c r="M189" s="87"/>
      <c r="N189" s="87"/>
      <c r="O189" s="87"/>
      <c r="P189" s="87"/>
      <c r="Q189" s="87"/>
      <c r="R189" s="87"/>
      <c r="S189" s="87"/>
      <c r="T189" s="87"/>
      <c r="U189" s="87"/>
      <c r="V189" s="78"/>
      <c r="W189" s="78"/>
      <c r="X189" s="78"/>
      <c r="Y189" s="87"/>
      <c r="Z189" s="87"/>
      <c r="AA189" s="87"/>
      <c r="AB189" s="87"/>
      <c r="AC189" s="87"/>
      <c r="AD189" s="87"/>
      <c r="AE189" s="87"/>
      <c r="AF189" s="87"/>
      <c r="AG189" s="87"/>
      <c r="AH189" s="87"/>
      <c r="AI189" s="87"/>
      <c r="AJ189" s="87"/>
      <c r="AK189" s="87"/>
      <c r="AL189" s="87"/>
      <c r="AM189" s="87"/>
      <c r="AN189" s="87"/>
      <c r="AO189" s="87"/>
      <c r="AP189" s="87"/>
      <c r="AQ189" s="87"/>
      <c r="AR189" s="87"/>
      <c r="AS189" s="87"/>
      <c r="AT189" s="87"/>
      <c r="AU189" s="87"/>
      <c r="AV189" s="87"/>
      <c r="AW189" s="87"/>
      <c r="AX189" s="87"/>
      <c r="AY189" s="87"/>
      <c r="AZ189" s="87"/>
      <c r="BA189" s="87"/>
      <c r="BB189" s="87"/>
      <c r="BC189" s="87"/>
      <c r="BD189" s="87"/>
      <c r="BE189" s="87"/>
      <c r="BF189" s="87"/>
      <c r="BG189" s="87"/>
      <c r="BH189" s="87"/>
      <c r="BI189" s="87"/>
    </row>
    <row r="190" spans="1:61" ht="33" x14ac:dyDescent="0.2">
      <c r="A190" s="87"/>
      <c r="B190" s="87"/>
      <c r="C190" s="87"/>
      <c r="D190" s="87"/>
      <c r="E190" s="87"/>
      <c r="F190" s="87"/>
      <c r="G190" s="87"/>
      <c r="H190" s="87"/>
      <c r="I190" s="87"/>
      <c r="J190" s="87"/>
      <c r="K190" s="87"/>
      <c r="L190" s="87"/>
      <c r="M190" s="87"/>
      <c r="N190" s="87"/>
      <c r="O190" s="87"/>
      <c r="P190" s="87"/>
      <c r="Q190" s="87"/>
      <c r="R190" s="87"/>
      <c r="S190" s="87"/>
      <c r="T190" s="87"/>
      <c r="U190" s="87"/>
      <c r="V190" s="78"/>
      <c r="W190" s="78"/>
      <c r="X190" s="77"/>
      <c r="Y190" s="77"/>
      <c r="Z190" s="87"/>
      <c r="AA190" s="87"/>
      <c r="AB190" s="87"/>
      <c r="AC190" s="87"/>
      <c r="AD190" s="87"/>
      <c r="AE190" s="87"/>
      <c r="AF190" s="87"/>
      <c r="AG190" s="87"/>
      <c r="AH190" s="87"/>
      <c r="AI190" s="87"/>
      <c r="AJ190" s="87"/>
      <c r="AK190" s="87"/>
      <c r="AL190" s="87"/>
      <c r="AM190" s="78"/>
      <c r="AN190" s="77"/>
      <c r="AO190" s="87"/>
      <c r="AP190" s="87"/>
      <c r="AQ190" s="87"/>
      <c r="AR190" s="87"/>
      <c r="AS190" s="87"/>
      <c r="AT190" s="87"/>
      <c r="AU190" s="87"/>
      <c r="AV190" s="87"/>
      <c r="AW190" s="87"/>
      <c r="AX190" s="87"/>
      <c r="AY190" s="87"/>
      <c r="AZ190" s="87"/>
      <c r="BA190" s="87"/>
      <c r="BB190" s="87"/>
      <c r="BC190" s="87"/>
      <c r="BD190" s="87"/>
      <c r="BE190" s="87"/>
      <c r="BF190" s="87"/>
      <c r="BG190" s="87"/>
      <c r="BH190" s="87"/>
      <c r="BI190" s="87"/>
    </row>
    <row r="191" spans="1:61" ht="33" x14ac:dyDescent="0.2">
      <c r="A191" s="87"/>
      <c r="B191" s="87"/>
      <c r="C191" s="87"/>
      <c r="D191" s="87"/>
      <c r="E191" s="87"/>
      <c r="F191" s="87"/>
      <c r="G191" s="87"/>
      <c r="H191" s="87"/>
      <c r="I191" s="87"/>
      <c r="J191" s="87"/>
      <c r="K191" s="87"/>
      <c r="L191" s="87"/>
      <c r="M191" s="87"/>
      <c r="N191" s="87"/>
      <c r="O191" s="87"/>
      <c r="P191" s="87"/>
      <c r="Q191" s="87"/>
      <c r="R191" s="87"/>
      <c r="S191" s="87"/>
      <c r="T191" s="87"/>
      <c r="U191" s="87"/>
      <c r="V191" s="78"/>
      <c r="W191" s="78"/>
      <c r="X191" s="77"/>
      <c r="Y191" s="77"/>
      <c r="Z191" s="87"/>
      <c r="AA191" s="87"/>
      <c r="AB191" s="87"/>
      <c r="AC191" s="87"/>
      <c r="AD191" s="87"/>
      <c r="AE191" s="87"/>
      <c r="AF191" s="87"/>
      <c r="AG191" s="87"/>
      <c r="AH191" s="87"/>
      <c r="AI191" s="87"/>
      <c r="AJ191" s="87"/>
      <c r="AK191" s="87"/>
      <c r="AL191" s="87"/>
      <c r="AM191" s="78"/>
      <c r="AN191" s="77"/>
      <c r="AO191" s="87"/>
      <c r="AP191" s="87"/>
      <c r="AQ191" s="87"/>
      <c r="AR191" s="87"/>
      <c r="AS191" s="87"/>
      <c r="AT191" s="87"/>
      <c r="AU191" s="87"/>
      <c r="AV191" s="87"/>
      <c r="AW191" s="87"/>
      <c r="AX191" s="87"/>
      <c r="AY191" s="87"/>
      <c r="AZ191" s="87"/>
      <c r="BA191" s="87"/>
      <c r="BB191" s="87"/>
      <c r="BC191" s="87"/>
      <c r="BD191" s="87"/>
      <c r="BE191" s="87"/>
      <c r="BF191" s="87"/>
      <c r="BG191" s="87"/>
      <c r="BH191" s="87"/>
      <c r="BI191" s="87"/>
    </row>
    <row r="192" spans="1:61" ht="14.25" x14ac:dyDescent="0.2">
      <c r="A192" s="87"/>
      <c r="B192" s="87"/>
      <c r="C192" s="87"/>
      <c r="D192" s="87"/>
      <c r="E192" s="87"/>
      <c r="F192" s="87"/>
      <c r="G192" s="87"/>
      <c r="H192" s="87"/>
      <c r="I192" s="87"/>
      <c r="J192" s="87"/>
      <c r="K192" s="87"/>
      <c r="L192" s="87"/>
      <c r="M192" s="87"/>
      <c r="N192" s="87"/>
      <c r="O192" s="87"/>
      <c r="P192" s="87"/>
      <c r="Q192" s="87"/>
      <c r="R192" s="87"/>
      <c r="S192" s="87"/>
      <c r="T192" s="87"/>
      <c r="U192" s="87"/>
      <c r="V192" s="78"/>
      <c r="W192" s="78"/>
      <c r="X192" s="87"/>
      <c r="Y192" s="87"/>
      <c r="Z192" s="87"/>
      <c r="AA192" s="87"/>
      <c r="AB192" s="87"/>
      <c r="AC192" s="87"/>
      <c r="AD192" s="87"/>
      <c r="AE192" s="87"/>
      <c r="AF192" s="87"/>
      <c r="AG192" s="87"/>
      <c r="AH192" s="87"/>
      <c r="AI192" s="87"/>
      <c r="AJ192" s="87"/>
      <c r="AK192" s="87"/>
      <c r="AL192" s="87"/>
      <c r="AM192" s="78"/>
      <c r="AN192" s="87"/>
      <c r="AO192" s="87"/>
      <c r="AP192" s="87"/>
      <c r="AQ192" s="87"/>
      <c r="AR192" s="87"/>
      <c r="AS192" s="87"/>
      <c r="AT192" s="87"/>
      <c r="AU192" s="87"/>
      <c r="AV192" s="87"/>
      <c r="AW192" s="87"/>
      <c r="AX192" s="87"/>
      <c r="AY192" s="87"/>
      <c r="AZ192" s="87"/>
      <c r="BA192" s="87"/>
      <c r="BB192" s="87"/>
      <c r="BC192" s="87"/>
      <c r="BD192" s="87"/>
      <c r="BE192" s="87"/>
      <c r="BF192" s="87"/>
      <c r="BG192" s="87"/>
      <c r="BH192" s="87"/>
      <c r="BI192" s="87"/>
    </row>
    <row r="193" spans="1:61" ht="33" x14ac:dyDescent="0.2">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c r="AS193" s="87"/>
      <c r="AT193" s="87"/>
      <c r="AU193" s="87"/>
      <c r="AV193" s="87"/>
      <c r="AW193" s="87"/>
      <c r="AX193" s="87"/>
      <c r="AY193" s="87"/>
      <c r="AZ193" s="78"/>
      <c r="BA193" s="77"/>
      <c r="BB193" s="87"/>
      <c r="BC193" s="87"/>
      <c r="BD193" s="87"/>
      <c r="BE193" s="87"/>
      <c r="BF193" s="87"/>
      <c r="BG193" s="87"/>
      <c r="BH193" s="87"/>
      <c r="BI193" s="87"/>
    </row>
    <row r="194" spans="1:61" ht="33" x14ac:dyDescent="0.2">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c r="AO194" s="87"/>
      <c r="AP194" s="87"/>
      <c r="AQ194" s="87"/>
      <c r="AR194" s="87"/>
      <c r="AS194" s="87"/>
      <c r="AT194" s="87"/>
      <c r="AU194" s="78"/>
      <c r="AV194" s="87"/>
      <c r="AW194" s="87"/>
      <c r="AX194" s="87"/>
      <c r="AY194" s="87"/>
      <c r="AZ194" s="78"/>
      <c r="BA194" s="77"/>
      <c r="BB194" s="87"/>
      <c r="BC194" s="87"/>
      <c r="BD194" s="87"/>
      <c r="BE194" s="87"/>
      <c r="BF194" s="87"/>
      <c r="BG194" s="87"/>
      <c r="BH194" s="87"/>
      <c r="BI194" s="87"/>
    </row>
    <row r="195" spans="1:61" ht="33" x14ac:dyDescent="0.2">
      <c r="A195" s="87"/>
      <c r="B195" s="87"/>
      <c r="C195" s="87"/>
      <c r="D195" s="87"/>
      <c r="E195" s="87"/>
      <c r="F195" s="78"/>
      <c r="G195" s="7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c r="AQ195" s="87"/>
      <c r="AR195" s="87"/>
      <c r="AS195" s="87"/>
      <c r="AT195" s="87"/>
      <c r="AU195" s="78"/>
      <c r="AV195" s="87"/>
      <c r="AW195" s="87"/>
      <c r="AX195" s="87"/>
      <c r="AY195" s="87"/>
      <c r="AZ195" s="78"/>
      <c r="BA195" s="87"/>
      <c r="BB195" s="87"/>
      <c r="BC195" s="87"/>
      <c r="BD195" s="87"/>
      <c r="BE195" s="87"/>
      <c r="BF195" s="87"/>
      <c r="BG195" s="87"/>
      <c r="BH195" s="87"/>
      <c r="BI195" s="87"/>
    </row>
    <row r="196" spans="1:61" ht="33" x14ac:dyDescent="0.2">
      <c r="A196" s="87"/>
      <c r="B196" s="87"/>
      <c r="C196" s="87"/>
      <c r="D196" s="87"/>
      <c r="E196" s="87"/>
      <c r="F196" s="78"/>
      <c r="G196" s="7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78"/>
      <c r="AR196" s="78"/>
      <c r="AS196" s="78"/>
      <c r="AT196" s="78"/>
      <c r="AU196" s="78"/>
      <c r="AV196" s="87"/>
      <c r="AW196" s="87"/>
      <c r="AX196" s="87"/>
      <c r="AY196" s="87"/>
      <c r="AZ196" s="78"/>
      <c r="BA196" s="77"/>
      <c r="BB196" s="87"/>
      <c r="BC196" s="87"/>
      <c r="BD196" s="87"/>
      <c r="BE196" s="87"/>
      <c r="BF196" s="87"/>
      <c r="BG196" s="87"/>
      <c r="BH196" s="87"/>
      <c r="BI196" s="87"/>
    </row>
    <row r="197" spans="1:61" ht="33" x14ac:dyDescent="0.2">
      <c r="A197" s="87"/>
      <c r="B197" s="78"/>
      <c r="C197" s="78"/>
      <c r="D197" s="78"/>
      <c r="E197" s="78"/>
      <c r="F197" s="78"/>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c r="AQ197" s="78"/>
      <c r="AR197" s="78"/>
      <c r="AS197" s="78"/>
      <c r="AT197" s="78"/>
      <c r="AU197" s="87"/>
      <c r="AV197" s="87"/>
      <c r="AW197" s="87"/>
      <c r="AX197" s="87"/>
      <c r="AY197" s="87"/>
      <c r="AZ197" s="78"/>
      <c r="BA197" s="77"/>
      <c r="BB197" s="87"/>
      <c r="BC197" s="87"/>
      <c r="BD197" s="87"/>
      <c r="BE197" s="87"/>
      <c r="BF197" s="87"/>
      <c r="BG197" s="87"/>
      <c r="BH197" s="87"/>
      <c r="BI197" s="87"/>
    </row>
    <row r="198" spans="1:61" ht="33" x14ac:dyDescent="0.2">
      <c r="A198" s="87"/>
      <c r="B198" s="78"/>
      <c r="C198" s="78"/>
      <c r="D198" s="78"/>
      <c r="E198" s="78"/>
      <c r="F198" s="87"/>
      <c r="G198" s="87"/>
      <c r="H198" s="87"/>
      <c r="I198" s="87"/>
      <c r="J198" s="87"/>
      <c r="K198" s="87"/>
      <c r="L198" s="87"/>
      <c r="M198" s="87"/>
      <c r="N198" s="87"/>
      <c r="O198" s="87"/>
      <c r="P198" s="87"/>
      <c r="Q198" s="87"/>
      <c r="R198" s="87"/>
      <c r="S198" s="78"/>
      <c r="T198" s="87"/>
      <c r="U198" s="87"/>
      <c r="V198" s="87"/>
      <c r="W198" s="87"/>
      <c r="X198" s="87"/>
      <c r="Y198" s="87"/>
      <c r="Z198" s="87"/>
      <c r="AA198" s="87"/>
      <c r="AB198" s="87"/>
      <c r="AC198" s="87"/>
      <c r="AD198" s="87"/>
      <c r="AE198" s="87"/>
      <c r="AF198" s="87"/>
      <c r="AG198" s="87"/>
      <c r="AH198" s="87"/>
      <c r="AI198" s="87"/>
      <c r="AJ198" s="87"/>
      <c r="AK198" s="87"/>
      <c r="AL198" s="87"/>
      <c r="AM198" s="87"/>
      <c r="AN198" s="87"/>
      <c r="AO198" s="78"/>
      <c r="AP198" s="78"/>
      <c r="AQ198" s="78"/>
      <c r="AR198" s="78"/>
      <c r="AS198" s="78"/>
      <c r="AT198" s="77"/>
      <c r="AU198" s="77"/>
      <c r="AV198" s="87"/>
      <c r="AW198" s="87"/>
      <c r="AX198" s="87"/>
      <c r="AY198" s="87"/>
      <c r="AZ198" s="78"/>
      <c r="BA198" s="87"/>
      <c r="BB198" s="87"/>
      <c r="BC198" s="87"/>
      <c r="BD198" s="87"/>
      <c r="BE198" s="87"/>
      <c r="BF198" s="87"/>
      <c r="BG198" s="87"/>
      <c r="BH198" s="87"/>
      <c r="BI198" s="87"/>
    </row>
    <row r="199" spans="1:61" ht="14.25" x14ac:dyDescent="0.2">
      <c r="A199" s="87"/>
      <c r="B199" s="78"/>
      <c r="C199" s="78"/>
      <c r="D199" s="78"/>
      <c r="E199" s="78"/>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row>
    <row r="200" spans="1:61" ht="14.25" x14ac:dyDescent="0.2">
      <c r="A200" s="87"/>
      <c r="B200" s="78"/>
      <c r="C200" s="78"/>
      <c r="D200" s="78"/>
      <c r="E200" s="78"/>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P200" s="87"/>
      <c r="AQ200" s="87"/>
      <c r="AR200" s="87"/>
      <c r="AS200" s="87"/>
      <c r="AT200" s="87"/>
      <c r="AU200" s="87"/>
      <c r="AV200" s="87"/>
      <c r="AW200" s="87"/>
      <c r="AX200" s="87"/>
      <c r="AY200" s="87"/>
      <c r="AZ200" s="87"/>
      <c r="BA200" s="87"/>
      <c r="BB200" s="87"/>
      <c r="BC200" s="87"/>
      <c r="BD200" s="87"/>
      <c r="BE200" s="87"/>
      <c r="BF200" s="87"/>
      <c r="BG200" s="87"/>
      <c r="BH200" s="87"/>
      <c r="BI200" s="87"/>
    </row>
    <row r="201" spans="1:61" ht="14.25" x14ac:dyDescent="0.2">
      <c r="A201" s="87"/>
      <c r="B201" s="78"/>
      <c r="C201" s="78"/>
      <c r="D201" s="78"/>
      <c r="E201" s="78"/>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row>
    <row r="202" spans="1:61" ht="33" x14ac:dyDescent="0.2">
      <c r="A202" s="78"/>
      <c r="B202" s="78"/>
      <c r="C202" s="78"/>
      <c r="D202" s="78"/>
      <c r="E202" s="78"/>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78"/>
      <c r="AE202" s="77"/>
      <c r="AF202" s="87"/>
      <c r="AG202" s="87"/>
      <c r="AH202" s="87"/>
      <c r="AI202" s="87"/>
      <c r="AJ202" s="87"/>
      <c r="AK202" s="87"/>
      <c r="AL202" s="87"/>
      <c r="AM202" s="87"/>
      <c r="AN202" s="87"/>
      <c r="AO202" s="87"/>
      <c r="AP202" s="87"/>
      <c r="AQ202" s="87"/>
      <c r="AR202" s="87"/>
      <c r="AS202" s="87"/>
      <c r="AT202" s="87"/>
      <c r="AU202" s="87"/>
      <c r="AV202" s="87"/>
      <c r="AW202" s="87"/>
      <c r="AX202" s="87"/>
      <c r="AY202" s="87"/>
      <c r="AZ202" s="87"/>
      <c r="BA202" s="87"/>
      <c r="BB202" s="87"/>
      <c r="BC202" s="87"/>
      <c r="BD202" s="87"/>
      <c r="BE202" s="87"/>
      <c r="BF202" s="87"/>
      <c r="BG202" s="87"/>
      <c r="BH202" s="87"/>
      <c r="BI202" s="87"/>
    </row>
    <row r="203" spans="1:61" ht="33" x14ac:dyDescent="0.2">
      <c r="A203" s="86"/>
      <c r="B203" s="86"/>
      <c r="C203" s="86"/>
      <c r="D203" s="86"/>
      <c r="E203" s="86"/>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78"/>
      <c r="AE203" s="77"/>
      <c r="AF203" s="87"/>
      <c r="AG203" s="87"/>
      <c r="AH203" s="87"/>
      <c r="AI203" s="87"/>
      <c r="AJ203" s="87"/>
      <c r="AK203" s="87"/>
      <c r="AL203" s="87"/>
      <c r="AM203" s="87"/>
      <c r="AN203" s="87"/>
      <c r="AO203" s="87"/>
      <c r="AP203" s="87"/>
      <c r="AQ203" s="87"/>
      <c r="AR203" s="87"/>
      <c r="AS203" s="87"/>
      <c r="AT203" s="87"/>
      <c r="AU203" s="87"/>
      <c r="AV203" s="87"/>
      <c r="AW203" s="87"/>
      <c r="AX203" s="87"/>
      <c r="AY203" s="87"/>
      <c r="AZ203" s="87"/>
      <c r="BA203" s="87"/>
      <c r="BB203" s="87"/>
      <c r="BC203" s="87"/>
      <c r="BD203" s="87"/>
      <c r="BE203" s="87"/>
      <c r="BF203" s="87"/>
      <c r="BG203" s="87"/>
      <c r="BH203" s="87"/>
      <c r="BI203" s="87"/>
    </row>
    <row r="204" spans="1:61" ht="14.25" x14ac:dyDescent="0.2">
      <c r="A204" s="78"/>
      <c r="B204" s="78"/>
      <c r="C204" s="78"/>
      <c r="D204" s="78"/>
      <c r="E204" s="78"/>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78"/>
      <c r="AE204" s="87"/>
      <c r="AF204" s="87"/>
      <c r="AG204" s="87"/>
      <c r="AH204" s="87"/>
      <c r="AI204" s="87"/>
      <c r="AJ204" s="87"/>
      <c r="AK204" s="87"/>
      <c r="AL204" s="87"/>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row>
    <row r="205" spans="1:61" ht="33" x14ac:dyDescent="0.2">
      <c r="A205" s="78"/>
      <c r="B205" s="78"/>
      <c r="C205" s="78"/>
      <c r="D205" s="78"/>
      <c r="E205" s="78"/>
      <c r="F205" s="87"/>
      <c r="G205" s="87"/>
      <c r="H205" s="7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7"/>
      <c r="AL205" s="87"/>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row>
    <row r="206" spans="1:61" ht="33" x14ac:dyDescent="0.2">
      <c r="A206" s="78"/>
      <c r="B206" s="78"/>
      <c r="C206" s="78"/>
      <c r="D206" s="78"/>
      <c r="E206" s="78"/>
      <c r="F206" s="87"/>
      <c r="G206" s="87"/>
      <c r="H206" s="7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row>
    <row r="207" spans="1:61" ht="14.25" x14ac:dyDescent="0.2">
      <c r="A207" s="78"/>
      <c r="B207" s="78"/>
      <c r="C207" s="78"/>
      <c r="D207" s="78"/>
      <c r="E207" s="78"/>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row>
    <row r="208" spans="1:61" ht="14.25" x14ac:dyDescent="0.2">
      <c r="A208" s="78"/>
      <c r="B208" s="78"/>
      <c r="C208" s="78"/>
      <c r="D208" s="78"/>
      <c r="E208" s="78"/>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c r="BE208" s="87"/>
      <c r="BF208" s="87"/>
      <c r="BG208" s="87"/>
      <c r="BH208" s="87"/>
      <c r="BI208" s="87"/>
    </row>
    <row r="209" spans="1:61" ht="14.25" x14ac:dyDescent="0.2">
      <c r="A209" s="78"/>
      <c r="B209" s="78"/>
      <c r="C209" s="78"/>
      <c r="D209" s="78"/>
      <c r="E209" s="78"/>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c r="AO209" s="87"/>
      <c r="AP209" s="87"/>
      <c r="AQ209" s="87"/>
      <c r="AR209" s="87"/>
      <c r="AS209" s="87"/>
      <c r="AT209" s="87"/>
      <c r="AU209" s="87"/>
      <c r="AV209" s="87"/>
      <c r="AW209" s="87"/>
      <c r="AX209" s="87"/>
      <c r="AY209" s="87"/>
      <c r="AZ209" s="87"/>
      <c r="BA209" s="87"/>
      <c r="BB209" s="87"/>
      <c r="BC209" s="87"/>
      <c r="BD209" s="87"/>
      <c r="BE209" s="87"/>
      <c r="BF209" s="87"/>
      <c r="BG209" s="87"/>
      <c r="BH209" s="87"/>
      <c r="BI209" s="87"/>
    </row>
    <row r="210" spans="1:61" ht="14.25" x14ac:dyDescent="0.2">
      <c r="A210" s="78"/>
      <c r="B210" s="78"/>
      <c r="C210" s="78"/>
      <c r="D210" s="78"/>
      <c r="E210" s="78"/>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87"/>
      <c r="AN210" s="87"/>
      <c r="AO210" s="87"/>
      <c r="AP210" s="87"/>
      <c r="AQ210" s="87"/>
      <c r="AR210" s="87"/>
      <c r="AS210" s="87"/>
      <c r="AT210" s="87"/>
      <c r="AU210" s="87"/>
      <c r="AV210" s="87"/>
      <c r="AW210" s="87"/>
      <c r="AX210" s="87"/>
      <c r="AY210" s="87"/>
      <c r="AZ210" s="87"/>
      <c r="BA210" s="87"/>
      <c r="BB210" s="87"/>
      <c r="BC210" s="87"/>
      <c r="BD210" s="87"/>
      <c r="BE210" s="87"/>
      <c r="BF210" s="87"/>
      <c r="BG210" s="87"/>
      <c r="BH210" s="87"/>
      <c r="BI210" s="87"/>
    </row>
    <row r="211" spans="1:61" ht="33" x14ac:dyDescent="0.2">
      <c r="A211" s="78"/>
      <c r="B211" s="78"/>
      <c r="C211" s="78"/>
      <c r="D211" s="78"/>
      <c r="E211" s="78"/>
      <c r="F211" s="87"/>
      <c r="G211" s="87"/>
      <c r="H211" s="7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c r="AS211" s="87"/>
      <c r="AT211" s="87"/>
      <c r="AU211" s="87"/>
      <c r="AV211" s="87"/>
      <c r="AW211" s="87"/>
      <c r="AX211" s="87"/>
      <c r="AY211" s="87"/>
      <c r="AZ211" s="87"/>
      <c r="BA211" s="87"/>
      <c r="BB211" s="87"/>
      <c r="BC211" s="87"/>
      <c r="BD211" s="87"/>
      <c r="BE211" s="87"/>
      <c r="BF211" s="87"/>
      <c r="BG211" s="87"/>
      <c r="BH211" s="87"/>
      <c r="BI211" s="87"/>
    </row>
    <row r="212" spans="1:61" ht="33" x14ac:dyDescent="0.2">
      <c r="A212" s="78"/>
      <c r="B212" s="78"/>
      <c r="C212" s="78"/>
      <c r="D212" s="78"/>
      <c r="E212" s="78"/>
      <c r="F212" s="87"/>
      <c r="G212" s="87"/>
      <c r="H212" s="7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c r="AQ212" s="87"/>
      <c r="AR212" s="87"/>
      <c r="AS212" s="87"/>
      <c r="AT212" s="87"/>
      <c r="AU212" s="87"/>
      <c r="AV212" s="87"/>
      <c r="AW212" s="87"/>
      <c r="AX212" s="87"/>
      <c r="AY212" s="87"/>
      <c r="AZ212" s="87"/>
      <c r="BA212" s="87"/>
      <c r="BB212" s="87"/>
      <c r="BC212" s="87"/>
      <c r="BD212" s="87"/>
      <c r="BE212" s="87"/>
      <c r="BF212" s="87"/>
      <c r="BG212" s="87"/>
      <c r="BH212" s="87"/>
      <c r="BI212" s="87"/>
    </row>
    <row r="213" spans="1:61" ht="33" x14ac:dyDescent="0.2">
      <c r="A213" s="78"/>
      <c r="B213" s="78"/>
      <c r="C213" s="78"/>
      <c r="D213" s="78"/>
      <c r="E213" s="78"/>
      <c r="F213" s="87"/>
      <c r="G213" s="87"/>
      <c r="H213" s="7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c r="AQ213" s="87"/>
      <c r="AR213" s="87"/>
      <c r="AS213" s="87"/>
      <c r="AT213" s="87"/>
      <c r="AU213" s="87"/>
      <c r="AV213" s="87"/>
      <c r="AW213" s="87"/>
      <c r="AX213" s="87"/>
      <c r="AY213" s="87"/>
      <c r="AZ213" s="87"/>
      <c r="BA213" s="87"/>
      <c r="BB213" s="87"/>
      <c r="BC213" s="87"/>
      <c r="BD213" s="87"/>
      <c r="BE213" s="87"/>
      <c r="BF213" s="87"/>
      <c r="BG213" s="87"/>
      <c r="BH213" s="87"/>
      <c r="BI213" s="87"/>
    </row>
    <row r="214" spans="1:61" ht="33" x14ac:dyDescent="0.2">
      <c r="A214" s="78"/>
      <c r="B214" s="78"/>
      <c r="C214" s="78"/>
      <c r="D214" s="78"/>
      <c r="E214" s="78"/>
      <c r="F214" s="87"/>
      <c r="G214" s="87"/>
      <c r="H214" s="7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c r="AS214" s="87"/>
      <c r="AT214" s="87"/>
      <c r="AU214" s="87"/>
      <c r="AV214" s="87"/>
      <c r="AW214" s="87"/>
      <c r="AX214" s="87"/>
      <c r="AY214" s="87"/>
      <c r="AZ214" s="87"/>
      <c r="BA214" s="87"/>
      <c r="BB214" s="87"/>
      <c r="BC214" s="87"/>
      <c r="BD214" s="87"/>
      <c r="BE214" s="87"/>
      <c r="BF214" s="87"/>
      <c r="BG214" s="87"/>
      <c r="BH214" s="87"/>
      <c r="BI214" s="87"/>
    </row>
    <row r="215" spans="1:61" ht="33" x14ac:dyDescent="0.2">
      <c r="A215" s="78"/>
      <c r="B215" s="78"/>
      <c r="C215" s="78"/>
      <c r="D215" s="78"/>
      <c r="E215" s="78"/>
      <c r="F215" s="87"/>
      <c r="G215" s="87"/>
      <c r="H215" s="7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c r="AQ215" s="87"/>
      <c r="AR215" s="87"/>
      <c r="AS215" s="87"/>
      <c r="AT215" s="87"/>
      <c r="AU215" s="87"/>
      <c r="AV215" s="87"/>
      <c r="AW215" s="87"/>
      <c r="AX215" s="87"/>
      <c r="AY215" s="87"/>
      <c r="AZ215" s="87"/>
      <c r="BA215" s="87"/>
      <c r="BB215" s="87"/>
      <c r="BC215" s="87"/>
      <c r="BD215" s="87"/>
      <c r="BE215" s="87"/>
      <c r="BF215" s="87"/>
      <c r="BG215" s="87"/>
      <c r="BH215" s="87"/>
      <c r="BI215" s="87"/>
    </row>
    <row r="216" spans="1:61" ht="14.25" x14ac:dyDescent="0.2">
      <c r="AV216" s="87"/>
      <c r="AW216" s="87"/>
      <c r="AX216" s="87"/>
      <c r="AY216" s="87"/>
      <c r="AZ216" s="87"/>
      <c r="BA216" s="87"/>
      <c r="BB216" s="87"/>
      <c r="BC216" s="87"/>
      <c r="BD216" s="87"/>
      <c r="BE216" s="87"/>
      <c r="BF216" s="87"/>
      <c r="BG216" s="87"/>
      <c r="BH216" s="87"/>
      <c r="BI216" s="87"/>
    </row>
  </sheetData>
  <sheetProtection algorithmName="SHA-512" hashValue="lbSbBCQVgbW1dXqDeTjSsQBdSJ19kng5J6MhJOlsi8fZ20yLFl8IMLqXnvy7lHMKt2UtNra6c/iqrTqan2tPJQ==" saltValue="ug2jxI87PIVT0NjsNEHZMw==" spinCount="100000" sheet="1" objects="1" scenarios="1"/>
  <mergeCells count="60">
    <mergeCell ref="E20:G20"/>
    <mergeCell ref="A50:B50"/>
    <mergeCell ref="C1:G1"/>
    <mergeCell ref="E53:F53"/>
    <mergeCell ref="C52:F52"/>
    <mergeCell ref="E25:G25"/>
    <mergeCell ref="C2:E2"/>
    <mergeCell ref="C3:E3"/>
    <mergeCell ref="C4:E4"/>
    <mergeCell ref="A17:G17"/>
    <mergeCell ref="A21:B21"/>
    <mergeCell ref="A20:B20"/>
    <mergeCell ref="E21:G21"/>
    <mergeCell ref="A22:D22"/>
    <mergeCell ref="A14:G14"/>
    <mergeCell ref="A77:G77"/>
    <mergeCell ref="A10:G10"/>
    <mergeCell ref="A8:G8"/>
    <mergeCell ref="A6:G6"/>
    <mergeCell ref="A1:B1"/>
    <mergeCell ref="A19:G19"/>
    <mergeCell ref="A16:G16"/>
    <mergeCell ref="A12:G12"/>
    <mergeCell ref="A24:B24"/>
    <mergeCell ref="A66:B66"/>
    <mergeCell ref="A70:G70"/>
    <mergeCell ref="A68:G68"/>
    <mergeCell ref="A23:B23"/>
    <mergeCell ref="E22:G22"/>
    <mergeCell ref="E23:G23"/>
    <mergeCell ref="E24:G24"/>
    <mergeCell ref="A53:C53"/>
    <mergeCell ref="A76:G76"/>
    <mergeCell ref="A71:G71"/>
    <mergeCell ref="E74:G74"/>
    <mergeCell ref="E75:G75"/>
    <mergeCell ref="A72:B72"/>
    <mergeCell ref="A73:B73"/>
    <mergeCell ref="A74:B74"/>
    <mergeCell ref="A75:B75"/>
    <mergeCell ref="E72:G72"/>
    <mergeCell ref="E73:G73"/>
    <mergeCell ref="A54:C54"/>
    <mergeCell ref="A55:C55"/>
    <mergeCell ref="A56:C56"/>
    <mergeCell ref="A57:C57"/>
    <mergeCell ref="A58:C58"/>
    <mergeCell ref="A51:G51"/>
    <mergeCell ref="A25:B25"/>
    <mergeCell ref="A26:B26"/>
    <mergeCell ref="E26:G26"/>
    <mergeCell ref="A28:G28"/>
    <mergeCell ref="A59:C59"/>
    <mergeCell ref="A61:C61"/>
    <mergeCell ref="A60:C60"/>
    <mergeCell ref="A67:B67"/>
    <mergeCell ref="A65:B65"/>
    <mergeCell ref="A62:C62"/>
    <mergeCell ref="A63:C63"/>
    <mergeCell ref="A64:C64"/>
  </mergeCells>
  <phoneticPr fontId="9" type="noConversion"/>
  <conditionalFormatting sqref="B30:B49">
    <cfRule type="cellIs" dxfId="7" priority="7" operator="equal">
      <formula>"Select from list"</formula>
    </cfRule>
  </conditionalFormatting>
  <conditionalFormatting sqref="C20:C21 C26">
    <cfRule type="cellIs" dxfId="6" priority="67" stopIfTrue="1" operator="equal">
      <formula>"Click in this box and Select from drop down list"</formula>
    </cfRule>
  </conditionalFormatting>
  <conditionalFormatting sqref="C23:C25 C72:C75 E30:F49">
    <cfRule type="containsBlanks" dxfId="5" priority="32">
      <formula>LEN(TRIM(C23))=0</formula>
    </cfRule>
  </conditionalFormatting>
  <conditionalFormatting sqref="D20:D21 D23:D26">
    <cfRule type="containsText" dxfId="4" priority="3" operator="containsText" text="Réimse">
      <formula>NOT(ISERROR(SEARCH("Réimse",D20)))</formula>
    </cfRule>
    <cfRule type="containsText" dxfId="3" priority="4" operator="containsText" text="Mandatory">
      <formula>NOT(ISERROR(SEARCH("Mandatory",D20)))</formula>
    </cfRule>
  </conditionalFormatting>
  <conditionalFormatting sqref="D72:D75">
    <cfRule type="containsText" dxfId="2" priority="2" operator="containsText" text="Mandatory">
      <formula>NOT(ISERROR(SEARCH("Mandatory",D72)))</formula>
    </cfRule>
  </conditionalFormatting>
  <conditionalFormatting sqref="G30:G49">
    <cfRule type="cellIs" dxfId="1" priority="5" operator="equal">
      <formula>"(DD-MMM-YY)"</formula>
    </cfRule>
  </conditionalFormatting>
  <conditionalFormatting sqref="H30:H49">
    <cfRule type="containsText" dxfId="0" priority="1" operator="containsText" text="Claim cannot be processed without date of work (dd/mmm/yy)">
      <formula>NOT(ISERROR(SEARCH("Claim cannot be processed without date of work (dd/mmm/yy)",H30)))</formula>
    </cfRule>
  </conditionalFormatting>
  <dataValidations xWindow="1440" yWindow="642" count="8">
    <dataValidation allowBlank="1" showInputMessage="1" showErrorMessage="1" promptTitle="Full Time Staff Not Entitled" prompt="Full Time Staff not entitled to holiday pay as you receive your entitlement in your full time contract" sqref="G66" xr:uid="{00000000-0002-0000-0000-000000000000}"/>
    <dataValidation allowBlank="1" showInputMessage="1" showErrorMessage="1" errorTitle="Do not amend" error="This is a set rate and can not be amended" sqref="D54:D55" xr:uid="{00000000-0002-0000-0000-000001000000}"/>
    <dataValidation allowBlank="1" showInputMessage="1" showErrorMessage="1" errorTitle="Details from Section E in cell E" sqref="E54:F64" xr:uid="{00000000-0002-0000-0000-000002000000}"/>
    <dataValidation allowBlank="1" showInputMessage="1" showErrorMessage="1" promptTitle="Payment value" prompt="Rate X Total Number = Amount to be paid" sqref="G54:G64" xr:uid="{00000000-0002-0000-0000-000003000000}"/>
    <dataValidation type="custom" showInputMessage="1" showErrorMessage="1" errorTitle="Must be 6 digits" error="Payroll ID must be a 6-digit number" promptTitle="Enter Payroll ID Number" prompt="If you were paid before via University of Galway payroll, your payroll ID number is required for payment._x000a__x000a_DO NOT USE SCHOLARSHIP ID NUMBER,_x000a_DO NOT SUBMIT FORMS WITHOUT PAYROLL ID NUMBER,_x000a_" sqref="C24" xr:uid="{00000000-0002-0000-0000-000005000000}">
      <formula1>AND(LEN(C24)=6, ISNUMBER(VALUE(C24)))</formula1>
    </dataValidation>
    <dataValidation type="date" allowBlank="1" showInputMessage="1" showErrorMessage="1" error="Date Format DD-MMM-YY._x000a__x000a_Date cannot be greater than today." prompt="Please input the date the work was undertaken (DD-MMM-YY)._x000a__x000a_DO NOT INPUT A DATE RANGE" sqref="G30:G49" xr:uid="{00000000-0002-0000-0000-000008000000}">
      <formula1>44562</formula1>
      <formula2>TODAY()</formula2>
    </dataValidation>
    <dataValidation type="decimal" operator="lessThanOrEqual" allowBlank="1" showInputMessage="1" showErrorMessage="1" errorTitle="Date Format DD-MMM-YY" error="Date cannot be greater than today." prompt="Please input the date the work was undertaken (DD-MMM-YY)._x000a__x000a_DO NOT INPUT A DATE RANGE" sqref="C75" xr:uid="{019B6347-382B-49EA-9D4B-2CB7E70C8C22}">
      <formula1>TODAY()</formula1>
    </dataValidation>
    <dataValidation type="custom" allowBlank="1" showInputMessage="1" showErrorMessage="1" errorTitle="Enter numbers only -  no words" error="Please select the type of work first. Then, enter numbers only-no text or extra characters_x000a__x000a_For (3252) Correction of Oral Exams, enter a number up to 12 when &quot;Hour(s) spent on Oral Exams&quot; (Column E)" promptTitle="Enter number here" prompt="Please select the type of work first. Then, enter numbers only-no text or extra characters._x000a__x000a_NOTE: (3252) Correction of Oral Exams is an hourly rate of pay enter the number of hours worked (not the number of students)." sqref="F30:F49" xr:uid="{3DED3B48-F9AB-466E-A283-3300611023CA}">
      <formula1>IF(A30="", "Select type of work", IF(A30=3252, AND(ISNUMBER(F30), F30=ROUND(F30,2), F30&lt;=12), AND(ISNUMBER(F30), F30=INT(F30))))</formula1>
    </dataValidation>
  </dataValidations>
  <hyperlinks>
    <hyperlink ref="E22" r:id="rId1" display="Casual Payment Process" xr:uid="{00000000-0004-0000-0000-000002000000}"/>
    <hyperlink ref="E21:G21" r:id="rId2" display="Teaching Support Staff Process (TSS) Recruitment Process" xr:uid="{00000000-0004-0000-0000-000006000000}"/>
    <hyperlink ref="E22:G22" r:id="rId3" display="https://www.universityofgalway.ie/payroll/paidontimesheet/" xr:uid="{00000000-0004-0000-0000-000007000000}"/>
    <hyperlink ref="E25:G25" r:id="rId4" display="Payment Dates" xr:uid="{00000000-0004-0000-0000-000008000000}"/>
    <hyperlink ref="E26:G26" r:id="rId5" display="Payroll FAQs" xr:uid="{00000000-0004-0000-0000-00000A000000}"/>
    <hyperlink ref="E24:G24" r:id="rId6" display="Payroll Deadlines" xr:uid="{00000000-0004-0000-0000-00000B000000}"/>
    <hyperlink ref="E72:G72" r:id="rId7" display="Teaching Support Staff Process (TSS) Recruitment Process" xr:uid="{00000000-0004-0000-0000-00000C000000}"/>
    <hyperlink ref="E73:G73" r:id="rId8" display="FOR MANAGERS" xr:uid="{00000000-0004-0000-0000-00000D000000}"/>
    <hyperlink ref="E23" r:id="rId9" display="Casual Payment Process" xr:uid="{5421C65A-CC4C-49B5-B778-5C7E9F5BDE00}"/>
    <hyperlink ref="E23:G23" r:id="rId10" display="https://www.universityofgalway.ie/media/humanresources/publicdocuments/forms/New-Hourly-Paid-Employee-Set-Up-Form-(Foirm-um-Shocr%C3%BA-Conartha-d%E2%80%99Fhostaithe-a-%C3%8Doctar-de-r%C3%A9ir-na-hUaire_).xlsx" xr:uid="{16AF3D7D-C64C-4A1D-85C2-6C2A4A13F48D}"/>
    <hyperlink ref="A14:G14" r:id="rId11" tooltip="hrta@universityofgalway.ie" display="mailto:hrta@universityofgalway.ie" xr:uid="{0BAC0856-86D8-4ADE-AE0F-701441A0A2EB}"/>
  </hyperlinks>
  <pageMargins left="0.55118110236220474" right="0.55118110236220474" top="0.39370078740157483" bottom="0.39370078740157483" header="0.51181102362204722" footer="0.51181102362204722"/>
  <pageSetup paperSize="9" scale="54" orientation="portrait" r:id="rId12"/>
  <headerFooter alignWithMargins="0"/>
  <drawing r:id="rId13"/>
  <extLst>
    <ext xmlns:x14="http://schemas.microsoft.com/office/spreadsheetml/2009/9/main" uri="{CCE6A557-97BC-4b89-ADB6-D9C93CAAB3DF}">
      <x14:dataValidations xmlns:xm="http://schemas.microsoft.com/office/excel/2006/main" xWindow="1440" yWindow="642" count="5">
        <x14:dataValidation type="list" allowBlank="1" showInputMessage="1" showErrorMessage="1" xr:uid="{00000000-0002-0000-0000-000004000000}">
          <x14:formula1>
            <xm:f>List2!$D$31:$D$33</xm:f>
          </x14:formula1>
          <xm:sqref>C26</xm:sqref>
        </x14:dataValidation>
        <x14:dataValidation type="list" allowBlank="1" showInputMessage="1" showErrorMessage="1" xr:uid="{00000000-0002-0000-0000-000006000000}">
          <x14:formula1>
            <xm:f>List2!$D$21:$D$23</xm:f>
          </x14:formula1>
          <xm:sqref>C21</xm:sqref>
        </x14:dataValidation>
        <x14:dataValidation type="list" allowBlank="1" showInputMessage="1" showErrorMessage="1" xr:uid="{00000000-0002-0000-0000-000007000000}">
          <x14:formula1>
            <xm:f>List2!$D$17:$D$19</xm:f>
          </x14:formula1>
          <xm:sqref>C20</xm:sqref>
        </x14:dataValidation>
        <x14:dataValidation type="list" allowBlank="1" showInputMessage="1" showErrorMessage="1" xr:uid="{F5CC4C08-9587-4162-9BAA-7AC15839D417}">
          <x14:formula1>
            <xm:f>List2!$B$1:$B$3</xm:f>
          </x14:formula1>
          <xm:sqref>C2</xm:sqref>
        </x14:dataValidation>
        <x14:dataValidation type="list" allowBlank="1" showInputMessage="1" showErrorMessage="1" xr:uid="{6A67BD7F-3B14-48F7-9DB4-60F074288919}">
          <x14:formula1>
            <xm:f>Rates!$A$2:$A$13</xm:f>
          </x14:formula1>
          <xm:sqref>B30:B49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26"/>
  <sheetViews>
    <sheetView showGridLines="0" topLeftCell="A17" workbookViewId="0">
      <selection activeCell="A27" sqref="A27"/>
    </sheetView>
  </sheetViews>
  <sheetFormatPr defaultRowHeight="12.75" x14ac:dyDescent="0.2"/>
  <cols>
    <col min="1" max="1" width="107.7109375" customWidth="1"/>
    <col min="2" max="2" width="83.28515625" customWidth="1"/>
  </cols>
  <sheetData>
    <row r="1" spans="1:1" ht="15.75" x14ac:dyDescent="0.25">
      <c r="A1" s="38" t="str">
        <f>List2!D125</f>
        <v>NOTES:</v>
      </c>
    </row>
    <row r="2" spans="1:1" ht="15.75" x14ac:dyDescent="0.25">
      <c r="A2" s="39" t="str">
        <f>List2!D126</f>
        <v>1. Complete Timesheet On-Screen</v>
      </c>
    </row>
    <row r="3" spans="1:1" ht="30" x14ac:dyDescent="0.25">
      <c r="A3" s="40" t="str">
        <f>List2!D127</f>
        <v>* Please note that the Timesheet must be completed ON-SCREEN to facilitate email authorisation and details for payment of work done will now be uploaded directly from the emailed timesheet.</v>
      </c>
    </row>
    <row r="4" spans="1:1" ht="32.25" customHeight="1" thickBot="1" x14ac:dyDescent="0.3">
      <c r="A4" s="41" t="str">
        <f>List2!D128</f>
        <v>* Before submitting, please complete all sections in the Hourly Timesheet highlighted in pink to avoid it being returned for completion.</v>
      </c>
    </row>
    <row r="5" spans="1:1" ht="15.75" thickBot="1" x14ac:dyDescent="0.3">
      <c r="A5" s="35"/>
    </row>
    <row r="6" spans="1:1" ht="15.75" x14ac:dyDescent="0.25">
      <c r="A6" s="42" t="str">
        <f>List2!D130</f>
        <v>2. Who is considered a New Claimant/Employee</v>
      </c>
    </row>
    <row r="7" spans="1:1" ht="15" x14ac:dyDescent="0.25">
      <c r="A7" s="43" t="str">
        <f>List2!D131</f>
        <v xml:space="preserve">This is your first payment as an employee of University of Galway and your first time being paid by the Payroll Office. </v>
      </c>
    </row>
    <row r="8" spans="1:1" ht="30.75" customHeight="1" x14ac:dyDescent="0.25">
      <c r="A8" s="43" t="str">
        <f>List2!D132</f>
        <v>Or the only payment you have received from University of Galway is or was for a scholarship stipend, this is not a work payment and therefore you are a new claimant and you need a new payroll number.</v>
      </c>
    </row>
    <row r="9" spans="1:1" ht="15" x14ac:dyDescent="0.25">
      <c r="A9" s="43" t="str">
        <f>List2!D133</f>
        <v xml:space="preserve"> You need to complete the "New Hourly Paid Employee Set Up Form" </v>
      </c>
    </row>
    <row r="10" spans="1:1" ht="15.75" thickBot="1" x14ac:dyDescent="0.3">
      <c r="A10" s="44"/>
    </row>
    <row r="11" spans="1:1" ht="15.75" x14ac:dyDescent="0.25">
      <c r="A11" s="42" t="str">
        <f>List2!D136</f>
        <v>3. Not a New Claimant but your payslip postal address or bank details need to be amended</v>
      </c>
    </row>
    <row r="12" spans="1:1" s="60" customFormat="1" ht="72" customHeight="1" x14ac:dyDescent="0.2">
      <c r="A12" s="160" t="str">
        <f>List2!D137</f>
        <v>Not a New Claimant = You were paid before as a Hourly Paid Employee. You were paid before as a Part Time or Full Time Employee with a contract.  You will always have to use the same payroll number you had for these payments. You can find your payroll number on previous payslips. If you have difficulty finding your Payroll Number please email payroll@universityofgalway.ie giving your PPS number to find your payroll ID number</v>
      </c>
    </row>
    <row r="13" spans="1:1" ht="35.25" customHeight="1" x14ac:dyDescent="0.2">
      <c r="A13" s="160" t="str">
        <f>List2!D138</f>
        <v xml:space="preserve"> You need to complete the "Change of Bank Details Form" and only details completed on this form can be amended on University of Galway records. Please find the form on the following link:-</v>
      </c>
    </row>
    <row r="14" spans="1:1" ht="19.5" customHeight="1" thickBot="1" x14ac:dyDescent="0.25">
      <c r="A14" s="58" t="str">
        <f>List2!D139</f>
        <v>Change of Bank Details Form</v>
      </c>
    </row>
    <row r="15" spans="1:1" ht="15.75" thickBot="1" x14ac:dyDescent="0.3">
      <c r="A15" s="37"/>
    </row>
    <row r="16" spans="1:1" ht="15.75" x14ac:dyDescent="0.2">
      <c r="A16" s="45" t="str">
        <f>List2!D141</f>
        <v>4. Details of Work Undertaken</v>
      </c>
    </row>
    <row r="17" spans="1:2" ht="30" x14ac:dyDescent="0.25">
      <c r="A17" s="43" t="str">
        <f>List2!D142</f>
        <v>Number - Enter total number of type of work corrected (this figure will be multiplied by the rate of pay in section C to receive the correct pay)</v>
      </c>
      <c r="B17" s="1"/>
    </row>
    <row r="18" spans="1:2" ht="21.75" customHeight="1" thickBot="1" x14ac:dyDescent="0.3">
      <c r="A18" s="46" t="str">
        <f>List2!D143</f>
        <v>Dates of work - Single date must be entered on each line</v>
      </c>
    </row>
    <row r="19" spans="1:2" ht="13.5" thickBot="1" x14ac:dyDescent="0.25">
      <c r="A19" s="36"/>
    </row>
    <row r="20" spans="1:2" ht="15.75" x14ac:dyDescent="0.25">
      <c r="A20" s="42" t="str">
        <f>List2!D145</f>
        <v xml:space="preserve">5. Annual Leave / Public Holiday Entitlement </v>
      </c>
      <c r="B20" s="1"/>
    </row>
    <row r="21" spans="1:2" s="60" customFormat="1" ht="51" customHeight="1" x14ac:dyDescent="0.2">
      <c r="A21" s="59" t="str">
        <f>List2!D146</f>
        <v>Please ensure that you include any hours for annual leave / public holiday separately, where applicable. The onus is on the authorised signatory to maintain suitable annual leave / public holiday records. Guidance on annual leave / public holiday entitlements is available on</v>
      </c>
    </row>
    <row r="22" spans="1:2" ht="21" customHeight="1" thickBot="1" x14ac:dyDescent="0.25">
      <c r="A22" s="47" t="str">
        <f>List2!D147</f>
        <v xml:space="preserve">Payroll Website - Hourly Paid Employees - For Managers </v>
      </c>
    </row>
    <row r="23" spans="1:2" ht="13.5" thickBot="1" x14ac:dyDescent="0.25">
      <c r="A23" s="62"/>
    </row>
    <row r="24" spans="1:2" ht="15.75" x14ac:dyDescent="0.25">
      <c r="A24" s="63" t="str">
        <f>List2!D149</f>
        <v>6. Authorisation</v>
      </c>
    </row>
    <row r="25" spans="1:2" ht="30" x14ac:dyDescent="0.25">
      <c r="A25" s="64" t="str">
        <f>List2!D150</f>
        <v>Once the timesheet is completed you should send this to your Authoriser for approval of payment. This must be done via email.</v>
      </c>
    </row>
    <row r="26" spans="1:2" s="60" customFormat="1" ht="166.5" customHeight="1" thickBot="1" x14ac:dyDescent="0.25">
      <c r="A26" s="61" t="str">
        <f>List2!D151</f>
        <v>Once your Authoriser has approved the timesheet, this should be emailed to timesheets.bureau@universityofgalway.ie FROM  THE AUTHORISED BUDGET HOLDER OR SIGNATORY’S E-MAIL ACCOUNT, stating that the timesheet has been approved. 
Only timesheets completed correctly and sent from the authoriser’s email can be considered approved and processed. 
The Authoriser must have the timesheet emailed for payment by the 10th of the month (except for December), however if the 10th falls on the weekend the timesheet must be submitted before this date to be included in the current payroll run.
IMPORTANT: DUE TO PROBLEMS WITH TOO MANY TIMESHEETS ATTACHED TO ONE EMAIL. A MAX OF 3 TIMESHEETS CAN ONLY BE ACCEPTED ON ONE EMAIL FROM THE BUDGET HOLDERS EMAIL ADDRESS FOR APPROVAL.</v>
      </c>
    </row>
  </sheetData>
  <sheetProtection algorithmName="SHA-512" hashValue="CgzQR/gCj+PIMB0bvUEe0jHhxfWy8oVeGl5rs2Rao5xfExFYdQeFm0P74d3NL9Ubc3ptd38l8OqFBLjAgzelGA==" saltValue="TamANciAN4dwmfVGsOWQiQ==" spinCount="100000" sheet="1" objects="1" scenarios="1"/>
  <hyperlinks>
    <hyperlink ref="A22" r:id="rId1" display="https://www.universityofgalway.ie/payroll/paidontimesheet/formanagers/" xr:uid="{00000000-0004-0000-0400-000000000000}"/>
    <hyperlink ref="A14" r:id="rId2" display="Change of Bank Details Form" xr:uid="{00000000-0004-0000-04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5AD3-1213-444C-9F9D-2ACB83B8AFAE}">
  <sheetPr>
    <tabColor rgb="FFFFFF00"/>
  </sheetPr>
  <dimension ref="B1:H152"/>
  <sheetViews>
    <sheetView zoomScale="115" zoomScaleNormal="115" workbookViewId="0">
      <selection activeCell="C7" sqref="C7"/>
    </sheetView>
  </sheetViews>
  <sheetFormatPr defaultRowHeight="12.75" x14ac:dyDescent="0.2"/>
  <cols>
    <col min="1" max="1" width="3.7109375" customWidth="1"/>
    <col min="2" max="2" width="66.7109375" style="71" customWidth="1"/>
    <col min="3" max="3" width="60.7109375" customWidth="1"/>
    <col min="4" max="4" width="63.85546875" customWidth="1"/>
  </cols>
  <sheetData>
    <row r="1" spans="2:8" ht="15" x14ac:dyDescent="0.2">
      <c r="B1" s="68" t="s">
        <v>151</v>
      </c>
      <c r="C1" s="68"/>
      <c r="D1" s="69"/>
    </row>
    <row r="2" spans="2:8" ht="15" x14ac:dyDescent="0.2">
      <c r="B2" s="68" t="s">
        <v>152</v>
      </c>
      <c r="C2" s="68"/>
      <c r="D2" s="69"/>
    </row>
    <row r="3" spans="2:8" ht="15" x14ac:dyDescent="0.2">
      <c r="B3" s="68" t="s">
        <v>153</v>
      </c>
      <c r="C3" s="68"/>
      <c r="D3" s="69"/>
    </row>
    <row r="4" spans="2:8" ht="18.75" x14ac:dyDescent="0.2">
      <c r="B4" s="74" t="s">
        <v>154</v>
      </c>
      <c r="C4" s="74" t="s">
        <v>155</v>
      </c>
      <c r="D4" s="74" t="s">
        <v>156</v>
      </c>
    </row>
    <row r="5" spans="2:8" x14ac:dyDescent="0.2">
      <c r="B5" s="70" t="s">
        <v>157</v>
      </c>
      <c r="C5" s="70" t="s">
        <v>180</v>
      </c>
      <c r="D5" s="71" t="str">
        <f>IF('Timesheet - Bileog ama'!$C$2=List2!$B$3,C5,B5)</f>
        <v xml:space="preserve">University of Galway </v>
      </c>
    </row>
    <row r="6" spans="2:8" ht="15" x14ac:dyDescent="0.2">
      <c r="B6" s="68" t="s">
        <v>306</v>
      </c>
      <c r="C6" s="68" t="s">
        <v>307</v>
      </c>
      <c r="D6" s="71" t="str">
        <f>IF('Timesheet - Bileog ama'!$C$2=List2!$B$3,C6,B6)</f>
        <v>Exam Correctors Timesheet v3.22</v>
      </c>
    </row>
    <row r="7" spans="2:8" ht="76.5" x14ac:dyDescent="0.2">
      <c r="B7" s="70" t="s">
        <v>298</v>
      </c>
      <c r="C7" s="70" t="s">
        <v>299</v>
      </c>
      <c r="D7" s="71" t="str">
        <f>IF('Timesheet - Bileog ama'!$C$2=List2!$B$3,C7,B7)</f>
        <v>PURPOSE: This form is specifically intended for marking essays that contribute to the overall examination result. 
It should not be used for essay corrections that do not impact the examination marks. 
Please reserve the use of this form exclusively for marking essays that carry examination weightage.</v>
      </c>
      <c r="E7" s="71"/>
      <c r="F7" s="71"/>
      <c r="G7" s="71"/>
      <c r="H7" s="71"/>
    </row>
    <row r="8" spans="2:8" ht="63.75" x14ac:dyDescent="0.2">
      <c r="B8" s="71" t="s">
        <v>103</v>
      </c>
      <c r="C8" s="71" t="s">
        <v>181</v>
      </c>
      <c r="D8" s="71" t="str">
        <f>IF('Timesheet - Bileog ama'!$C$2=List2!$B$3,C8,B8)</f>
        <v>Please note that this timesheet must be completed on screen. DO NOT ATTEMPT to email this timesheet until all the relevant lines have been completed as the timesheet will be returned if any information is incorrect or incomplete.</v>
      </c>
      <c r="E8" s="71"/>
      <c r="F8" s="71"/>
      <c r="G8" s="71"/>
      <c r="H8" s="71"/>
    </row>
    <row r="9" spans="2:8" ht="75" x14ac:dyDescent="0.2">
      <c r="B9" s="124" t="s">
        <v>303</v>
      </c>
      <c r="C9" s="124" t="s">
        <v>302</v>
      </c>
      <c r="D9" s="71" t="str">
        <f>IF('Timesheet - Bileog ama'!$C$2=List2!$B$3,C9,B9)</f>
        <v xml:space="preserve">DEADLINE: If this timesheet is completed accurately and emailed by the BUDGET HOLDER OR DELEGATE APPROVER for the specific Cost Centre to the Bureau no later than 5pm on the 10th (except December, which has a deadline of November 28th, 2025) it will be included in the next payroll. </v>
      </c>
    </row>
    <row r="10" spans="2:8" ht="25.5" x14ac:dyDescent="0.2">
      <c r="B10" s="70" t="s">
        <v>158</v>
      </c>
      <c r="C10" s="70" t="s">
        <v>182</v>
      </c>
      <c r="D10" s="71" t="str">
        <f>IF('Timesheet - Bileog ama'!$C$2=List2!$B$3,C10,B10)</f>
        <v xml:space="preserve">***REQUEST FOR PAYMENT MUST BE SUBMITTED NO LATER THAN 3 MONTHS OF DATE WORKED***  </v>
      </c>
    </row>
    <row r="11" spans="2:8" ht="63.75" x14ac:dyDescent="0.2">
      <c r="B11" s="166" t="s">
        <v>304</v>
      </c>
      <c r="C11" s="167" t="s">
        <v>305</v>
      </c>
      <c r="D11" s="71" t="str">
        <f>IF('Timesheet - Bileog ama'!$C$2=List2!$B$3,C11,B11)</f>
        <v xml:space="preserve">Please contact hrta@universityofgalway.ie if you have any queries on this process. 
If you are a registered student in Ireland you must submit a GTA contract request in order to paid for exam corrections. </v>
      </c>
    </row>
    <row r="12" spans="2:8" ht="38.25" x14ac:dyDescent="0.2">
      <c r="B12" s="71" t="s">
        <v>73</v>
      </c>
      <c r="C12" s="71" t="s">
        <v>183</v>
      </c>
      <c r="D12" s="71" t="str">
        <f>IF('Timesheet - Bileog ama'!$C$2=List2!$B$3,C12,B12)</f>
        <v xml:space="preserve">CLAIMANT: EMAIL THE COMPLETED TIMESHEET FOR AUTHORISATION TO THE AUTHORISER IN THE SCHOOL OR DEPARTMENT </v>
      </c>
    </row>
    <row r="13" spans="2:8" ht="38.25" x14ac:dyDescent="0.2">
      <c r="B13" s="70" t="s">
        <v>291</v>
      </c>
      <c r="C13" s="70" t="s">
        <v>184</v>
      </c>
      <c r="D13" s="71" t="str">
        <f>IF('Timesheet - Bileog ama'!$C$2=List2!$B$3,C13,B13)</f>
        <v>AUTHORISER (SECTION D): CHECK, AUTHORISE AND EMAIL THIS COMPLETED TIMESHEET TO TIMESHEETS.BUREAU@UNIVERSITYOFGALWAY.IE</v>
      </c>
    </row>
    <row r="14" spans="2:8" x14ac:dyDescent="0.2">
      <c r="B14" s="72"/>
      <c r="C14" s="72"/>
      <c r="D14" s="73"/>
    </row>
    <row r="15" spans="2:8" x14ac:dyDescent="0.2">
      <c r="B15" s="71" t="s">
        <v>117</v>
      </c>
      <c r="C15" s="71" t="s">
        <v>185</v>
      </c>
      <c r="D15" s="71" t="str">
        <f>IF('Timesheet - Bileog ama'!$C$2=List2!$B$3,C15,B15)</f>
        <v>New Claimant or Change in Personal Details/Bank Details/Address:</v>
      </c>
    </row>
    <row r="16" spans="2:8" ht="38.25" x14ac:dyDescent="0.2">
      <c r="B16" s="71" t="s">
        <v>159</v>
      </c>
      <c r="C16" s="71" t="s">
        <v>186</v>
      </c>
      <c r="D16" s="71" t="str">
        <f>IF('Timesheet - Bileog ama'!$C$2=List2!$B$3,C16,B16)</f>
        <v>For New Employees: Are you a new Claimant paid for the first time?                                 
(Scholarship Payments not relevant)</v>
      </c>
    </row>
    <row r="17" spans="2:4" x14ac:dyDescent="0.2">
      <c r="B17" s="71" t="s">
        <v>111</v>
      </c>
      <c r="C17" s="71" t="s">
        <v>187</v>
      </c>
      <c r="D17" s="71" t="str">
        <f>IF('Timesheet - Bileog ama'!$C$2=List2!$B$3,C17,B17)</f>
        <v>Click here and select from drop down list</v>
      </c>
    </row>
    <row r="18" spans="2:4" ht="25.5" x14ac:dyDescent="0.2">
      <c r="B18" s="71" t="s">
        <v>160</v>
      </c>
      <c r="C18" s="71" t="s">
        <v>188</v>
      </c>
      <c r="D18" s="71" t="str">
        <f>IF('Timesheet - Bileog ama'!$C$2=List2!$B$3,C18,B18)</f>
        <v>Yes (First complete the "New Hourly Paid Employee Set Up Form")</v>
      </c>
    </row>
    <row r="19" spans="2:4" x14ac:dyDescent="0.2">
      <c r="B19" s="71" t="s">
        <v>161</v>
      </c>
      <c r="C19" s="71" t="s">
        <v>189</v>
      </c>
      <c r="D19" s="71" t="str">
        <f>IF('Timesheet - Bileog ama'!$C$2=List2!$B$3,C19,B19)</f>
        <v>No (I have a Payroll ID Number)</v>
      </c>
    </row>
    <row r="20" spans="2:4" ht="25.5" x14ac:dyDescent="0.2">
      <c r="B20" s="71" t="s">
        <v>107</v>
      </c>
      <c r="C20" s="71" t="s">
        <v>190</v>
      </c>
      <c r="D20" s="71" t="str">
        <f>IF('Timesheet - Bileog ama'!$C$2=List2!$B$3,C20,B20)</f>
        <v>For Previous/Current Employee: Do you wish to change your Payslip Postal Address or Bank Details?</v>
      </c>
    </row>
    <row r="21" spans="2:4" x14ac:dyDescent="0.2">
      <c r="B21" s="71" t="s">
        <v>111</v>
      </c>
      <c r="C21" s="71" t="s">
        <v>187</v>
      </c>
      <c r="D21" s="71" t="str">
        <f>IF('Timesheet - Bileog ama'!$C$2=List2!$B$3,C21,B21)</f>
        <v>Click here and select from drop down list</v>
      </c>
    </row>
    <row r="22" spans="2:4" ht="25.5" x14ac:dyDescent="0.2">
      <c r="B22" s="71" t="s">
        <v>162</v>
      </c>
      <c r="C22" s="71" t="s">
        <v>191</v>
      </c>
      <c r="D22" s="71" t="str">
        <f>IF('Timesheet - Bileog ama'!$C$2=List2!$B$3,C22,B22)</f>
        <v>Yes (Enter the changes on the "Change of Bank Details Form")</v>
      </c>
    </row>
    <row r="23" spans="2:4" x14ac:dyDescent="0.2">
      <c r="B23" s="71" t="s">
        <v>163</v>
      </c>
      <c r="C23" s="71" t="s">
        <v>192</v>
      </c>
      <c r="D23" s="71" t="str">
        <f>IF('Timesheet - Bileog ama'!$C$2=List2!$B$3,C23,B23)</f>
        <v>No (My Personal Details have not change</v>
      </c>
    </row>
    <row r="24" spans="2:4" x14ac:dyDescent="0.2">
      <c r="B24" s="71" t="s">
        <v>164</v>
      </c>
      <c r="C24" s="71" t="s">
        <v>193</v>
      </c>
      <c r="D24" s="71" t="str">
        <f>IF('Timesheet - Bileog ama'!$C$2=List2!$B$3,C24,B24)</f>
        <v>Mandatory field, please select the correct answer</v>
      </c>
    </row>
    <row r="25" spans="2:4" x14ac:dyDescent="0.2">
      <c r="B25" s="73"/>
      <c r="C25" s="73"/>
      <c r="D25" s="73"/>
    </row>
    <row r="26" spans="2:4" x14ac:dyDescent="0.2">
      <c r="B26" s="71" t="s">
        <v>62</v>
      </c>
      <c r="C26" s="71" t="s">
        <v>194</v>
      </c>
      <c r="D26" s="71" t="str">
        <f>IF('Timesheet - Bileog ama'!$C$2=List2!$B$3,C26,B26)</f>
        <v>Section A: Personal Details</v>
      </c>
    </row>
    <row r="27" spans="2:4" x14ac:dyDescent="0.2">
      <c r="B27" s="71" t="s">
        <v>109</v>
      </c>
      <c r="C27" s="71" t="s">
        <v>195</v>
      </c>
      <c r="D27" s="71" t="str">
        <f>IF('Timesheet - Bileog ama'!$C$2=List2!$B$3,C27,B27)</f>
        <v>Forename and Surname:</v>
      </c>
    </row>
    <row r="28" spans="2:4" x14ac:dyDescent="0.2">
      <c r="B28" s="71" t="s">
        <v>67</v>
      </c>
      <c r="C28" s="71" t="s">
        <v>196</v>
      </c>
      <c r="D28" s="71" t="str">
        <f>IF('Timesheet - Bileog ama'!$C$2=List2!$B$3,C28,B28)</f>
        <v>Employee Payroll ID Number:</v>
      </c>
    </row>
    <row r="29" spans="2:4" x14ac:dyDescent="0.2">
      <c r="B29" s="71" t="s">
        <v>56</v>
      </c>
      <c r="C29" s="71" t="s">
        <v>197</v>
      </c>
      <c r="D29" s="71" t="str">
        <f>IF('Timesheet - Bileog ama'!$C$2=List2!$B$3,C29,B29)</f>
        <v>School:</v>
      </c>
    </row>
    <row r="30" spans="2:4" x14ac:dyDescent="0.2">
      <c r="B30" s="71" t="s">
        <v>110</v>
      </c>
      <c r="C30" s="71" t="s">
        <v>198</v>
      </c>
      <c r="D30" s="71" t="str">
        <f>IF('Timesheet - Bileog ama'!$C$2=List2!$B$3,C30,B30)</f>
        <v>Employment Status at University of Galway</v>
      </c>
    </row>
    <row r="31" spans="2:4" x14ac:dyDescent="0.2">
      <c r="B31" s="71" t="s">
        <v>111</v>
      </c>
      <c r="C31" s="71" t="s">
        <v>187</v>
      </c>
      <c r="D31" s="71" t="str">
        <f>IF('Timesheet - Bileog ama'!$C$2=List2!$B$3,C31,B31)</f>
        <v>Click here and select from drop down list</v>
      </c>
    </row>
    <row r="32" spans="2:4" x14ac:dyDescent="0.2">
      <c r="B32" s="71" t="s">
        <v>112</v>
      </c>
      <c r="C32" s="71" t="s">
        <v>199</v>
      </c>
      <c r="D32" s="71" t="str">
        <f>IF('Timesheet - Bileog ama'!$C$2=List2!$B$3,C32,B32)</f>
        <v>Full Time at University of Galway (Not entitled to holiday pay)</v>
      </c>
    </row>
    <row r="33" spans="2:4" ht="25.5" x14ac:dyDescent="0.2">
      <c r="B33" s="71" t="s">
        <v>113</v>
      </c>
      <c r="C33" s="71" t="s">
        <v>200</v>
      </c>
      <c r="D33" s="71" t="str">
        <f>IF('Timesheet - Bileog ama'!$C$2=List2!$B$3,C33,B33)</f>
        <v>Part Time at University of Galway (Entitled to holiday pay (See Notes)</v>
      </c>
    </row>
    <row r="34" spans="2:4" x14ac:dyDescent="0.2">
      <c r="B34" s="71" t="s">
        <v>165</v>
      </c>
      <c r="C34" s="71" t="s">
        <v>201</v>
      </c>
      <c r="D34" s="71" t="str">
        <f>IF('Timesheet - Bileog ama'!$C$2=List2!$B$3,C34,B34)</f>
        <v xml:space="preserve">Mandatory field, please enter your Forename and Surname </v>
      </c>
    </row>
    <row r="35" spans="2:4" x14ac:dyDescent="0.2">
      <c r="B35" s="71" t="s">
        <v>166</v>
      </c>
      <c r="C35" s="71" t="s">
        <v>202</v>
      </c>
      <c r="D35" s="71" t="str">
        <f>IF('Timesheet - Bileog ama'!$C$2=List2!$B$3,C35,B35)</f>
        <v xml:space="preserve">Mandatory field, please enter your Payroll ID </v>
      </c>
    </row>
    <row r="36" spans="2:4" x14ac:dyDescent="0.2">
      <c r="B36" s="71" t="s">
        <v>167</v>
      </c>
      <c r="C36" s="71" t="s">
        <v>203</v>
      </c>
      <c r="D36" s="71" t="str">
        <f>IF('Timesheet - Bileog ama'!$C$2=List2!$B$3,C36,B36)</f>
        <v xml:space="preserve">Mandatory field, please enter School Name </v>
      </c>
    </row>
    <row r="37" spans="2:4" x14ac:dyDescent="0.2">
      <c r="B37" s="71" t="s">
        <v>164</v>
      </c>
      <c r="C37" s="71" t="s">
        <v>193</v>
      </c>
      <c r="D37" s="71" t="str">
        <f>IF('Timesheet - Bileog ama'!$C$2=List2!$B$3,C37,B37)</f>
        <v>Mandatory field, please select the correct answer</v>
      </c>
    </row>
    <row r="38" spans="2:4" x14ac:dyDescent="0.2">
      <c r="B38" s="73"/>
      <c r="C38" s="73"/>
      <c r="D38" s="73"/>
    </row>
    <row r="39" spans="2:4" x14ac:dyDescent="0.2">
      <c r="B39" s="71" t="s">
        <v>118</v>
      </c>
      <c r="C39" s="71" t="s">
        <v>204</v>
      </c>
      <c r="D39" s="71" t="str">
        <f>IF('Timesheet - Bileog ama'!$C$2=List2!$B$3,C39,B39)</f>
        <v>Useful HR and Payroll links</v>
      </c>
    </row>
    <row r="40" spans="2:4" x14ac:dyDescent="0.2">
      <c r="B40" s="71" t="s">
        <v>116</v>
      </c>
      <c r="C40" s="71" t="s">
        <v>205</v>
      </c>
      <c r="D40" s="71" t="str">
        <f>IF('Timesheet - Bileog ama'!$C$2=List2!$B$3,C40,B40)</f>
        <v>Teaching Support Staff Process (TSS) Recruitment Process</v>
      </c>
    </row>
    <row r="41" spans="2:4" x14ac:dyDescent="0.2">
      <c r="B41" s="71" t="s">
        <v>115</v>
      </c>
      <c r="C41" s="71" t="s">
        <v>206</v>
      </c>
      <c r="D41" s="71" t="str">
        <f>IF('Timesheet - Bileog ama'!$C$2=List2!$B$3,C41,B41)</f>
        <v>Employees Paid on Timesheet</v>
      </c>
    </row>
    <row r="42" spans="2:4" x14ac:dyDescent="0.2">
      <c r="B42" s="71" t="s">
        <v>78</v>
      </c>
      <c r="C42" s="71" t="s">
        <v>207</v>
      </c>
      <c r="D42" s="71" t="str">
        <f>IF('Timesheet - Bileog ama'!$C$2=List2!$B$3,C42,B42)</f>
        <v>New Hourly Paid Employee Set Up Form</v>
      </c>
    </row>
    <row r="43" spans="2:4" x14ac:dyDescent="0.2">
      <c r="B43" s="71" t="s">
        <v>79</v>
      </c>
      <c r="C43" s="71" t="s">
        <v>208</v>
      </c>
      <c r="D43" s="71" t="str">
        <f>IF('Timesheet - Bileog ama'!$C$2=List2!$B$3,C43,B43)</f>
        <v>Payroll Deadlines</v>
      </c>
    </row>
    <row r="44" spans="2:4" x14ac:dyDescent="0.2">
      <c r="B44" s="71" t="s">
        <v>80</v>
      </c>
      <c r="C44" s="71" t="s">
        <v>209</v>
      </c>
      <c r="D44" s="71" t="str">
        <f>IF('Timesheet - Bileog ama'!$C$2=List2!$B$3,C44,B44)</f>
        <v>Payment Dates</v>
      </c>
    </row>
    <row r="45" spans="2:4" x14ac:dyDescent="0.2">
      <c r="B45" s="71" t="s">
        <v>114</v>
      </c>
      <c r="C45" s="71" t="s">
        <v>210</v>
      </c>
      <c r="D45" s="71" t="str">
        <f>IF('Timesheet - Bileog ama'!$C$2=List2!$B$3,C45,B45)</f>
        <v>Payroll FAQs</v>
      </c>
    </row>
    <row r="46" spans="2:4" x14ac:dyDescent="0.2">
      <c r="B46" s="73"/>
      <c r="C46" s="73"/>
      <c r="D46" s="73"/>
    </row>
    <row r="47" spans="2:4" x14ac:dyDescent="0.2">
      <c r="B47" s="70" t="s">
        <v>98</v>
      </c>
      <c r="C47" s="70" t="s">
        <v>211</v>
      </c>
      <c r="D47" s="71" t="str">
        <f>IF('Timesheet - Bileog ama'!$C$2=List2!$B$3,C47,B47)</f>
        <v>Section B: Detail of Work Undertaken</v>
      </c>
    </row>
    <row r="48" spans="2:4" x14ac:dyDescent="0.2">
      <c r="B48" s="71" t="s">
        <v>121</v>
      </c>
      <c r="C48" s="71" t="s">
        <v>212</v>
      </c>
      <c r="D48" s="71" t="str">
        <f>IF('Timesheet - Bileog ama'!$C$2=List2!$B$3,C48,B48)</f>
        <v>Pay Code (For Office Use Only)</v>
      </c>
    </row>
    <row r="49" spans="2:4" x14ac:dyDescent="0.2">
      <c r="B49" s="71" t="s">
        <v>65</v>
      </c>
      <c r="C49" s="71" t="s">
        <v>213</v>
      </c>
      <c r="D49" s="71" t="str">
        <f>IF('Timesheet - Bileog ama'!$C$2=List2!$B$3,C49,B49)</f>
        <v>Type of Work (Select from list below)</v>
      </c>
    </row>
    <row r="50" spans="2:4" x14ac:dyDescent="0.2">
      <c r="B50" s="70" t="s">
        <v>288</v>
      </c>
      <c r="C50" s="70" t="s">
        <v>289</v>
      </c>
      <c r="D50" s="71" t="str">
        <f>IF('Timesheet - Bileog ama'!$C$2=List2!$B$3,C50,B50)</f>
        <v>Select from list below</v>
      </c>
    </row>
    <row r="51" spans="2:4" x14ac:dyDescent="0.2">
      <c r="B51" s="71" t="s">
        <v>130</v>
      </c>
      <c r="C51" s="71" t="s">
        <v>214</v>
      </c>
      <c r="D51" s="71" t="str">
        <f>IF('Timesheet - Bileog ama'!$C$2=List2!$B$3,C51,B51)</f>
        <v>Marking of 1 Hour Scripts</v>
      </c>
    </row>
    <row r="52" spans="2:4" x14ac:dyDescent="0.2">
      <c r="B52" s="71" t="s">
        <v>131</v>
      </c>
      <c r="C52" s="71" t="s">
        <v>215</v>
      </c>
      <c r="D52" s="71" t="str">
        <f>IF('Timesheet - Bileog ama'!$C$2=List2!$B$3,C52,B52)</f>
        <v>Marking of 2 Hour Scripts</v>
      </c>
    </row>
    <row r="53" spans="2:4" x14ac:dyDescent="0.2">
      <c r="B53" s="71" t="s">
        <v>132</v>
      </c>
      <c r="C53" s="71" t="s">
        <v>216</v>
      </c>
      <c r="D53" s="71" t="str">
        <f>IF('Timesheet - Bileog ama'!$C$2=List2!$B$3,C53,B53)</f>
        <v>Marking of 3 Hour Scripts</v>
      </c>
    </row>
    <row r="54" spans="2:4" x14ac:dyDescent="0.2">
      <c r="B54" s="71" t="s">
        <v>168</v>
      </c>
      <c r="C54" s="71" t="s">
        <v>217</v>
      </c>
      <c r="D54" s="71" t="str">
        <f>IF('Timesheet - Bileog ama'!$C$2=List2!$B$3,C54,B54)</f>
        <v>Correction of Oral Exams (rate per hour)</v>
      </c>
    </row>
    <row r="55" spans="2:4" x14ac:dyDescent="0.2">
      <c r="B55" s="71" t="s">
        <v>134</v>
      </c>
      <c r="C55" s="71" t="s">
        <v>218</v>
      </c>
      <c r="D55" s="71" t="str">
        <f>IF('Timesheet - Bileog ama'!$C$2=List2!$B$3,C55,B55)</f>
        <v>Correction of Practicals (rate per practical)</v>
      </c>
    </row>
    <row r="56" spans="2:4" x14ac:dyDescent="0.2">
      <c r="B56" s="71" t="s">
        <v>135</v>
      </c>
      <c r="C56" s="71" t="s">
        <v>219</v>
      </c>
      <c r="D56" s="71" t="str">
        <f>IF('Timesheet - Bileog ama'!$C$2=List2!$B$3,C56,B56)</f>
        <v>Correction of Essays 0 - 9 pages (rate per essay)</v>
      </c>
    </row>
    <row r="57" spans="2:4" x14ac:dyDescent="0.2">
      <c r="B57" s="71" t="s">
        <v>136</v>
      </c>
      <c r="C57" s="71" t="s">
        <v>220</v>
      </c>
      <c r="D57" s="71" t="str">
        <f>IF('Timesheet - Bileog ama'!$C$2=List2!$B$3,C57,B57)</f>
        <v>Correction of Essays 10 - 19 pages (rate per essay)</v>
      </c>
    </row>
    <row r="58" spans="2:4" x14ac:dyDescent="0.2">
      <c r="B58" s="71" t="s">
        <v>137</v>
      </c>
      <c r="C58" s="71" t="s">
        <v>221</v>
      </c>
      <c r="D58" s="71" t="str">
        <f>IF('Timesheet - Bileog ama'!$C$2=List2!$B$3,C58,B58)</f>
        <v>Correction of Essays 20-29 pages (rate per essay)</v>
      </c>
    </row>
    <row r="59" spans="2:4" x14ac:dyDescent="0.2">
      <c r="B59" s="71" t="s">
        <v>138</v>
      </c>
      <c r="C59" s="71" t="s">
        <v>222</v>
      </c>
      <c r="D59" s="71" t="str">
        <f>IF('Timesheet - Bileog ama'!$C$2=List2!$B$3,C59,B59)</f>
        <v>Correction of Essays 30+ pages (rate per essay)</v>
      </c>
    </row>
    <row r="60" spans="2:4" x14ac:dyDescent="0.2">
      <c r="B60" s="71" t="s">
        <v>139</v>
      </c>
      <c r="C60" s="71" t="s">
        <v>223</v>
      </c>
      <c r="D60" s="71" t="str">
        <f>IF('Timesheet - Bileog ama'!$C$2=List2!$B$3,C60,B60)</f>
        <v>Postgrad Dissertation / Minor Thesis (rate per Dissertation/Thesis)</v>
      </c>
    </row>
    <row r="61" spans="2:4" x14ac:dyDescent="0.2">
      <c r="B61" s="71" t="s">
        <v>140</v>
      </c>
      <c r="C61" s="71" t="s">
        <v>224</v>
      </c>
      <c r="D61" s="71" t="str">
        <f>IF('Timesheet - Bileog ama'!$C$2=List2!$B$3,C61,B61)</f>
        <v>Major Thesis Corrections (rate per Thesis)</v>
      </c>
    </row>
    <row r="62" spans="2:4" ht="25.5" x14ac:dyDescent="0.2">
      <c r="B62" s="71" t="s">
        <v>169</v>
      </c>
      <c r="C62" s="71" t="s">
        <v>225</v>
      </c>
      <c r="D62" s="71" t="str">
        <f>IF('Timesheet - Bileog ama'!$C$2=List2!$B$3,C62,B62)</f>
        <v>Year &amp;  Programme
(e.g. 1BA1)</v>
      </c>
    </row>
    <row r="63" spans="2:4" ht="25.5" x14ac:dyDescent="0.2">
      <c r="B63" s="71" t="s">
        <v>170</v>
      </c>
      <c r="C63" s="71" t="s">
        <v>226</v>
      </c>
      <c r="D63" s="71" t="str">
        <f>IF('Timesheet - Bileog ama'!$C$2=List2!$B$3,C63,B63)</f>
        <v>Subject/ Module Code
(e.g. EN100)</v>
      </c>
    </row>
    <row r="64" spans="2:4" x14ac:dyDescent="0.2">
      <c r="B64" s="71" t="s">
        <v>146</v>
      </c>
      <c r="C64" s="71" t="s">
        <v>227</v>
      </c>
      <c r="D64" s="71" t="str">
        <f>IF('Timesheet - Bileog ama'!$C$2=List2!$B$3,C64,B64)</f>
        <v>Pay Code Description</v>
      </c>
    </row>
    <row r="65" spans="2:4" ht="38.25" x14ac:dyDescent="0.2">
      <c r="B65" s="71" t="s">
        <v>297</v>
      </c>
      <c r="C65" s="71" t="s">
        <v>228</v>
      </c>
      <c r="D65" s="71" t="str">
        <f>IF('Timesheet - Bileog ama'!$C$2=List2!$B$3,C65,B65)</f>
        <v>Enter a NUMBER based on the displayed Pay Code Description under column E 
(i.e., scripts, hours,  practical,  thesis)</v>
      </c>
    </row>
    <row r="66" spans="2:4" ht="38.25" x14ac:dyDescent="0.2">
      <c r="B66" s="70" t="s">
        <v>171</v>
      </c>
      <c r="C66" s="70" t="s">
        <v>229</v>
      </c>
      <c r="D66" s="71" t="str">
        <f>IF('Timesheet - Bileog ama'!$C$2=List2!$B$3,C66,B66)</f>
        <v>Dates of Work 
(Required for Social Welfare benefits &amp; verification of employment dates i.e. 01-Jan-2024)</v>
      </c>
    </row>
    <row r="67" spans="2:4" x14ac:dyDescent="0.2">
      <c r="B67" s="71" t="s">
        <v>141</v>
      </c>
      <c r="C67" s="71" t="s">
        <v>230</v>
      </c>
      <c r="D67" s="71" t="str">
        <f>IF('Timesheet - Bileog ama'!$C$2=List2!$B$3,C67,B67)</f>
        <v>Scripts Checked</v>
      </c>
    </row>
    <row r="68" spans="2:4" x14ac:dyDescent="0.2">
      <c r="B68" s="71" t="s">
        <v>142</v>
      </c>
      <c r="C68" s="71" t="s">
        <v>231</v>
      </c>
      <c r="D68" s="71" t="str">
        <f>IF('Timesheet - Bileog ama'!$C$2=List2!$B$3,C68,B68)</f>
        <v>Hour(s) spent on Oral Exams</v>
      </c>
    </row>
    <row r="69" spans="2:4" x14ac:dyDescent="0.2">
      <c r="B69" s="71" t="s">
        <v>105</v>
      </c>
      <c r="C69" s="71" t="s">
        <v>232</v>
      </c>
      <c r="D69" s="71" t="str">
        <f>IF('Timesheet - Bileog ama'!$C$2=List2!$B$3,C69,B69)</f>
        <v>Practical(s)</v>
      </c>
    </row>
    <row r="70" spans="2:4" x14ac:dyDescent="0.2">
      <c r="B70" s="71" t="s">
        <v>143</v>
      </c>
      <c r="C70" s="71" t="s">
        <v>233</v>
      </c>
      <c r="D70" s="71" t="str">
        <f>IF('Timesheet - Bileog ama'!$C$2=List2!$B$3,C70,B70)</f>
        <v>Essay(s) Checked</v>
      </c>
    </row>
    <row r="71" spans="2:4" x14ac:dyDescent="0.2">
      <c r="B71" s="71" t="s">
        <v>144</v>
      </c>
      <c r="C71" s="71" t="s">
        <v>234</v>
      </c>
      <c r="D71" s="71" t="str">
        <f>IF('Timesheet - Bileog ama'!$C$2=List2!$B$3,C71,B71)</f>
        <v>Dissertation / Thesis Checked</v>
      </c>
    </row>
    <row r="72" spans="2:4" x14ac:dyDescent="0.2">
      <c r="B72" s="70" t="s">
        <v>172</v>
      </c>
      <c r="C72" s="70" t="s">
        <v>235</v>
      </c>
      <c r="D72" s="71" t="str">
        <f>IF('Timesheet - Bileog ama'!$C$2=List2!$B$3,C72,B72)</f>
        <v>Thesis Checked</v>
      </c>
    </row>
    <row r="73" spans="2:4" x14ac:dyDescent="0.2">
      <c r="B73" s="71" t="s">
        <v>55</v>
      </c>
      <c r="C73" s="71" t="s">
        <v>236</v>
      </c>
      <c r="D73" s="71" t="str">
        <f>IF('Timesheet - Bileog ama'!$C$2=List2!$B$3,C73,B73)</f>
        <v>Grand Total</v>
      </c>
    </row>
    <row r="74" spans="2:4" x14ac:dyDescent="0.2">
      <c r="B74" s="73"/>
      <c r="C74" s="73"/>
      <c r="D74" s="73"/>
    </row>
    <row r="75" spans="2:4" x14ac:dyDescent="0.2">
      <c r="B75" s="71" t="s">
        <v>99</v>
      </c>
      <c r="C75" s="71" t="s">
        <v>237</v>
      </c>
      <c r="D75" s="71" t="str">
        <f>IF('Timesheet - Bileog ama'!$C$2=List2!$B$3,C75,B75)</f>
        <v>Section C: (Complete Section B first)</v>
      </c>
    </row>
    <row r="76" spans="2:4" x14ac:dyDescent="0.2">
      <c r="B76" s="71" t="s">
        <v>295</v>
      </c>
      <c r="C76" s="71" t="s">
        <v>296</v>
      </c>
      <c r="D76" s="71" t="str">
        <f>IF('Timesheet - Bileog ama'!$C$2=List2!$B$3,C76,B76)</f>
        <v>Summary Information for Payroll Use:</v>
      </c>
    </row>
    <row r="77" spans="2:4" x14ac:dyDescent="0.2">
      <c r="B77" s="71" t="s">
        <v>53</v>
      </c>
      <c r="C77" s="71" t="s">
        <v>238</v>
      </c>
      <c r="D77" s="71" t="str">
        <f>IF('Timesheet - Bileog ama'!$C$2=List2!$B$3,C77,B77)</f>
        <v>Type of Work</v>
      </c>
    </row>
    <row r="78" spans="2:4" x14ac:dyDescent="0.2">
      <c r="B78" s="71" t="s">
        <v>130</v>
      </c>
      <c r="C78" s="71" t="s">
        <v>214</v>
      </c>
      <c r="D78" s="71" t="str">
        <f>IF('Timesheet - Bileog ama'!$C$2=List2!$B$3,C78,B78)</f>
        <v>Marking of 1 Hour Scripts</v>
      </c>
    </row>
    <row r="79" spans="2:4" x14ac:dyDescent="0.2">
      <c r="B79" s="71" t="s">
        <v>131</v>
      </c>
      <c r="C79" s="71" t="s">
        <v>215</v>
      </c>
      <c r="D79" s="71" t="str">
        <f>IF('Timesheet - Bileog ama'!$C$2=List2!$B$3,C79,B79)</f>
        <v>Marking of 2 Hour Scripts</v>
      </c>
    </row>
    <row r="80" spans="2:4" x14ac:dyDescent="0.2">
      <c r="B80" s="71" t="s">
        <v>132</v>
      </c>
      <c r="C80" s="71" t="s">
        <v>216</v>
      </c>
      <c r="D80" s="71" t="str">
        <f>IF('Timesheet - Bileog ama'!$C$2=List2!$B$3,C80,B80)</f>
        <v>Marking of 3 Hour Scripts</v>
      </c>
    </row>
    <row r="81" spans="2:4" x14ac:dyDescent="0.2">
      <c r="B81" s="71" t="s">
        <v>168</v>
      </c>
      <c r="C81" s="71" t="s">
        <v>217</v>
      </c>
      <c r="D81" s="71" t="str">
        <f>IF('Timesheet - Bileog ama'!$C$2=List2!$B$3,C81,B81)</f>
        <v>Correction of Oral Exams (rate per hour)</v>
      </c>
    </row>
    <row r="82" spans="2:4" x14ac:dyDescent="0.2">
      <c r="B82" s="71" t="s">
        <v>134</v>
      </c>
      <c r="C82" s="71" t="s">
        <v>218</v>
      </c>
      <c r="D82" s="71" t="str">
        <f>IF('Timesheet - Bileog ama'!$C$2=List2!$B$3,C82,B82)</f>
        <v>Correction of Practicals (rate per practical)</v>
      </c>
    </row>
    <row r="83" spans="2:4" x14ac:dyDescent="0.2">
      <c r="B83" s="71" t="s">
        <v>135</v>
      </c>
      <c r="C83" s="71" t="s">
        <v>219</v>
      </c>
      <c r="D83" s="71" t="str">
        <f>IF('Timesheet - Bileog ama'!$C$2=List2!$B$3,C83,B83)</f>
        <v>Correction of Essays 0 - 9 pages (rate per essay)</v>
      </c>
    </row>
    <row r="84" spans="2:4" x14ac:dyDescent="0.2">
      <c r="B84" s="71" t="s">
        <v>136</v>
      </c>
      <c r="C84" s="71" t="s">
        <v>220</v>
      </c>
      <c r="D84" s="71" t="str">
        <f>IF('Timesheet - Bileog ama'!$C$2=List2!$B$3,C84,B84)</f>
        <v>Correction of Essays 10 - 19 pages (rate per essay)</v>
      </c>
    </row>
    <row r="85" spans="2:4" x14ac:dyDescent="0.2">
      <c r="B85" s="71" t="s">
        <v>137</v>
      </c>
      <c r="C85" s="71" t="s">
        <v>221</v>
      </c>
      <c r="D85" s="71" t="str">
        <f>IF('Timesheet - Bileog ama'!$C$2=List2!$B$3,C85,B85)</f>
        <v>Correction of Essays 20-29 pages (rate per essay)</v>
      </c>
    </row>
    <row r="86" spans="2:4" x14ac:dyDescent="0.2">
      <c r="B86" s="71" t="s">
        <v>138</v>
      </c>
      <c r="C86" s="71" t="s">
        <v>222</v>
      </c>
      <c r="D86" s="71" t="str">
        <f>IF('Timesheet - Bileog ama'!$C$2=List2!$B$3,C86,B86)</f>
        <v>Correction of Essays 30+ pages (rate per essay)</v>
      </c>
    </row>
    <row r="87" spans="2:4" x14ac:dyDescent="0.2">
      <c r="B87" s="71" t="s">
        <v>139</v>
      </c>
      <c r="C87" s="71" t="s">
        <v>223</v>
      </c>
      <c r="D87" s="71" t="str">
        <f>IF('Timesheet - Bileog ama'!$C$2=List2!$B$3,C87,B87)</f>
        <v>Postgrad Dissertation / Minor Thesis (rate per Dissertation/Thesis)</v>
      </c>
    </row>
    <row r="88" spans="2:4" x14ac:dyDescent="0.2">
      <c r="B88" s="71" t="s">
        <v>140</v>
      </c>
      <c r="C88" s="71" t="s">
        <v>224</v>
      </c>
      <c r="D88" s="71" t="str">
        <f>IF('Timesheet - Bileog ama'!$C$2=List2!$B$3,C88,B88)</f>
        <v>Major Thesis Corrections (rate per Thesis)</v>
      </c>
    </row>
    <row r="89" spans="2:4" x14ac:dyDescent="0.2">
      <c r="B89" s="71" t="s">
        <v>57</v>
      </c>
      <c r="C89" s="71" t="s">
        <v>239</v>
      </c>
      <c r="D89" s="71" t="str">
        <f>IF('Timesheet - Bileog ama'!$C$2=List2!$B$3,C89,B89)</f>
        <v>Rate</v>
      </c>
    </row>
    <row r="90" spans="2:4" x14ac:dyDescent="0.2">
      <c r="B90" s="71" t="s">
        <v>58</v>
      </c>
      <c r="C90" s="71" t="s">
        <v>240</v>
      </c>
      <c r="D90" s="71" t="str">
        <f>IF('Timesheet - Bileog ama'!$C$2=List2!$B$3,C90,B90)</f>
        <v>Total Number</v>
      </c>
    </row>
    <row r="91" spans="2:4" x14ac:dyDescent="0.2">
      <c r="B91" s="71" t="s">
        <v>104</v>
      </c>
      <c r="C91" s="71" t="s">
        <v>241</v>
      </c>
      <c r="D91" s="71" t="str">
        <f>IF('Timesheet - Bileog ama'!$C$2=List2!$B$3,C91,B91)</f>
        <v>Scripts</v>
      </c>
    </row>
    <row r="92" spans="2:4" x14ac:dyDescent="0.2">
      <c r="B92" s="71" t="s">
        <v>104</v>
      </c>
      <c r="C92" s="71" t="s">
        <v>241</v>
      </c>
      <c r="D92" s="71" t="str">
        <f>IF('Timesheet - Bileog ama'!$C$2=List2!$B$3,C92,B92)</f>
        <v>Scripts</v>
      </c>
    </row>
    <row r="93" spans="2:4" x14ac:dyDescent="0.2">
      <c r="B93" s="71" t="s">
        <v>104</v>
      </c>
      <c r="C93" s="71" t="s">
        <v>241</v>
      </c>
      <c r="D93" s="71" t="str">
        <f>IF('Timesheet - Bileog ama'!$C$2=List2!$B$3,C93,B93)</f>
        <v>Scripts</v>
      </c>
    </row>
    <row r="94" spans="2:4" x14ac:dyDescent="0.2">
      <c r="B94" s="71" t="s">
        <v>119</v>
      </c>
      <c r="C94" s="71" t="s">
        <v>242</v>
      </c>
      <c r="D94" s="71" t="str">
        <f>IF('Timesheet - Bileog ama'!$C$2=List2!$B$3,C94,B94)</f>
        <v>Hour(s)</v>
      </c>
    </row>
    <row r="95" spans="2:4" x14ac:dyDescent="0.2">
      <c r="B95" s="71" t="s">
        <v>105</v>
      </c>
      <c r="C95" s="71" t="s">
        <v>243</v>
      </c>
      <c r="D95" s="71" t="str">
        <f>IF('Timesheet - Bileog ama'!$C$2=List2!$B$3,C95,B95)</f>
        <v>Practical(s)</v>
      </c>
    </row>
    <row r="96" spans="2:4" x14ac:dyDescent="0.2">
      <c r="B96" s="71" t="s">
        <v>106</v>
      </c>
      <c r="C96" s="71" t="s">
        <v>244</v>
      </c>
      <c r="D96" s="71" t="str">
        <f>IF('Timesheet - Bileog ama'!$C$2=List2!$B$3,C96,B96)</f>
        <v>Essay(s)</v>
      </c>
    </row>
    <row r="97" spans="2:4" x14ac:dyDescent="0.2">
      <c r="B97" s="71" t="s">
        <v>106</v>
      </c>
      <c r="C97" s="71" t="s">
        <v>244</v>
      </c>
      <c r="D97" s="71" t="str">
        <f>IF('Timesheet - Bileog ama'!$C$2=List2!$B$3,C97,B97)</f>
        <v>Essay(s)</v>
      </c>
    </row>
    <row r="98" spans="2:4" x14ac:dyDescent="0.2">
      <c r="B98" s="71" t="s">
        <v>106</v>
      </c>
      <c r="C98" s="71" t="s">
        <v>244</v>
      </c>
      <c r="D98" s="71" t="str">
        <f>IF('Timesheet - Bileog ama'!$C$2=List2!$B$3,C98,B98)</f>
        <v>Essay(s)</v>
      </c>
    </row>
    <row r="99" spans="2:4" x14ac:dyDescent="0.2">
      <c r="B99" s="71" t="s">
        <v>106</v>
      </c>
      <c r="C99" s="71" t="s">
        <v>244</v>
      </c>
      <c r="D99" s="71" t="str">
        <f>IF('Timesheet - Bileog ama'!$C$2=List2!$B$3,C99,B99)</f>
        <v>Essay(s)</v>
      </c>
    </row>
    <row r="100" spans="2:4" x14ac:dyDescent="0.2">
      <c r="B100" s="71" t="s">
        <v>100</v>
      </c>
      <c r="C100" s="71" t="s">
        <v>245</v>
      </c>
      <c r="D100" s="71" t="str">
        <f>IF('Timesheet - Bileog ama'!$C$2=List2!$B$3,C100,B100)</f>
        <v>Dissertation / Thesis</v>
      </c>
    </row>
    <row r="101" spans="2:4" x14ac:dyDescent="0.2">
      <c r="B101" s="71" t="s">
        <v>101</v>
      </c>
      <c r="C101" s="71" t="s">
        <v>246</v>
      </c>
      <c r="D101" s="71" t="str">
        <f>IF('Timesheet - Bileog ama'!$C$2=List2!$B$3,C101,B101)</f>
        <v>Thesis</v>
      </c>
    </row>
    <row r="102" spans="2:4" x14ac:dyDescent="0.2">
      <c r="B102" s="71" t="s">
        <v>54</v>
      </c>
      <c r="C102" s="71" t="s">
        <v>247</v>
      </c>
      <c r="D102" s="71" t="str">
        <f>IF('Timesheet - Bileog ama'!$C$2=List2!$B$3,C102,B102)</f>
        <v>Value</v>
      </c>
    </row>
    <row r="103" spans="2:4" x14ac:dyDescent="0.2">
      <c r="B103" s="71" t="s">
        <v>70</v>
      </c>
      <c r="C103" s="71" t="s">
        <v>248</v>
      </c>
      <c r="D103" s="71" t="str">
        <f>IF('Timesheet - Bileog ama'!$C$2=List2!$B$3,C103,B103)</f>
        <v>Total</v>
      </c>
    </row>
    <row r="104" spans="2:4" x14ac:dyDescent="0.2">
      <c r="B104" s="71" t="s">
        <v>150</v>
      </c>
      <c r="C104" s="71" t="s">
        <v>249</v>
      </c>
      <c r="D104" s="71" t="str">
        <f>IF('Timesheet - Bileog ama'!$C$2=List2!$B$3,C104,B104)</f>
        <v>(343) HOLIDAY PAY ENTITLEMENT 8% of hours</v>
      </c>
    </row>
    <row r="105" spans="2:4" x14ac:dyDescent="0.2">
      <c r="B105" s="71" t="s">
        <v>55</v>
      </c>
      <c r="C105" s="71" t="s">
        <v>236</v>
      </c>
      <c r="D105" s="71" t="str">
        <f>IF('Timesheet - Bileog ama'!$C$2=List2!$B$3,C105,B105)</f>
        <v>Grand Total</v>
      </c>
    </row>
    <row r="106" spans="2:4" ht="63.75" x14ac:dyDescent="0.2">
      <c r="B106" s="71" t="s">
        <v>149</v>
      </c>
      <c r="C106" s="71" t="s">
        <v>250</v>
      </c>
      <c r="D106" s="71" t="str">
        <f>IF('Timesheet - Bileog ama'!$C$2=List2!$B$3,C106,B106)</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row>
    <row r="107" spans="2:4" x14ac:dyDescent="0.2">
      <c r="B107" s="73"/>
      <c r="C107" s="73"/>
      <c r="D107" s="73"/>
    </row>
    <row r="108" spans="2:4" ht="25.5" x14ac:dyDescent="0.2">
      <c r="B108" s="71" t="s">
        <v>147</v>
      </c>
      <c r="C108" s="71" t="s">
        <v>251</v>
      </c>
      <c r="D108" s="71" t="str">
        <f>IF('Timesheet - Bileog ama'!$C$2=List2!$B$3,C108,B108)</f>
        <v>Section D (AUTHORISER): Budget holder or delegate approver</v>
      </c>
    </row>
    <row r="109" spans="2:4" ht="51" x14ac:dyDescent="0.2">
      <c r="B109" s="71" t="s">
        <v>123</v>
      </c>
      <c r="C109" s="71" t="s">
        <v>252</v>
      </c>
      <c r="D109" s="71" t="str">
        <f>IF('Timesheet - Bileog ama'!$C$2=List2!$B$3,C109,B109)</f>
        <v>The person submitting this form to the finance department assumes responsibility for thoroughly reviewing the entire document and confirming the accurate entry of all required data.</v>
      </c>
    </row>
    <row r="110" spans="2:4" x14ac:dyDescent="0.2">
      <c r="B110" s="71" t="s">
        <v>61</v>
      </c>
      <c r="C110" s="71" t="s">
        <v>253</v>
      </c>
      <c r="D110" s="71" t="str">
        <f>IF('Timesheet - Bileog ama'!$C$2=List2!$B$3,C110,B110)</f>
        <v>Head of School/Discipline Name:</v>
      </c>
    </row>
    <row r="111" spans="2:4" x14ac:dyDescent="0.2">
      <c r="B111" s="71" t="s">
        <v>148</v>
      </c>
      <c r="C111" s="71" t="s">
        <v>254</v>
      </c>
      <c r="D111" s="71" t="str">
        <f>IF('Timesheet - Bileog ama'!$C$2=List2!$B$3,C111,B111)</f>
        <v>Authorised By (Budget Holder/delegate authoriser):</v>
      </c>
    </row>
    <row r="112" spans="2:4" x14ac:dyDescent="0.2">
      <c r="B112" s="71" t="s">
        <v>59</v>
      </c>
      <c r="C112" s="71" t="s">
        <v>255</v>
      </c>
      <c r="D112" s="71" t="str">
        <f>IF('Timesheet - Bileog ama'!$C$2=List2!$B$3,C112,B112)</f>
        <v>Cost Centre</v>
      </c>
    </row>
    <row r="113" spans="2:4" x14ac:dyDescent="0.2">
      <c r="B113" s="71" t="s">
        <v>124</v>
      </c>
      <c r="C113" s="71" t="s">
        <v>256</v>
      </c>
      <c r="D113" s="71" t="str">
        <f>IF('Timesheet - Bileog ama'!$C$2=List2!$B$3,C113,B113)</f>
        <v>Date Authorised:</v>
      </c>
    </row>
    <row r="114" spans="2:4" x14ac:dyDescent="0.2">
      <c r="B114" s="71" t="s">
        <v>173</v>
      </c>
      <c r="C114" s="71" t="s">
        <v>257</v>
      </c>
      <c r="D114" s="71" t="str">
        <f>IF('Timesheet - Bileog ama'!$C$2=List2!$B$3,C114,B114)</f>
        <v>Mandatory field, please enter Head of School/Discipline Name</v>
      </c>
    </row>
    <row r="115" spans="2:4" x14ac:dyDescent="0.2">
      <c r="B115" s="71" t="s">
        <v>174</v>
      </c>
      <c r="C115" s="71" t="s">
        <v>258</v>
      </c>
      <c r="D115" s="71" t="str">
        <f>IF('Timesheet - Bileog ama'!$C$2=List2!$B$3,C115,B115)</f>
        <v xml:space="preserve">Mandatory field, please enter Authorised details </v>
      </c>
    </row>
    <row r="116" spans="2:4" x14ac:dyDescent="0.2">
      <c r="B116" s="70" t="s">
        <v>175</v>
      </c>
      <c r="C116" s="71" t="s">
        <v>259</v>
      </c>
      <c r="D116" s="71" t="str">
        <f>IF('Timesheet - Bileog ama'!$C$2=List2!$B$3,C116,B116)</f>
        <v xml:space="preserve">Mandatory field, please enter Cost Centre </v>
      </c>
    </row>
    <row r="117" spans="2:4" x14ac:dyDescent="0.2">
      <c r="B117" s="70" t="s">
        <v>290</v>
      </c>
      <c r="C117" s="71" t="s">
        <v>260</v>
      </c>
      <c r="D117" s="71" t="str">
        <f>IF('Timesheet - Bileog ama'!$C$2=List2!$B$3,C117,B117)</f>
        <v>Mandatory field, please enter Authorisation Date</v>
      </c>
    </row>
    <row r="118" spans="2:4" x14ac:dyDescent="0.2">
      <c r="B118" s="71" t="s">
        <v>116</v>
      </c>
      <c r="C118" s="71" t="s">
        <v>205</v>
      </c>
      <c r="D118" s="71" t="str">
        <f>IF('Timesheet - Bileog ama'!$C$2=List2!$B$3,C118,B118)</f>
        <v>Teaching Support Staff Process (TSS) Recruitment Process</v>
      </c>
    </row>
    <row r="119" spans="2:4" x14ac:dyDescent="0.2">
      <c r="B119" s="71" t="s">
        <v>125</v>
      </c>
      <c r="C119" s="71" t="s">
        <v>261</v>
      </c>
      <c r="D119" s="71" t="str">
        <f>IF('Timesheet - Bileog ama'!$C$2=List2!$B$3,C119,B119)</f>
        <v>FOR MANAGERS</v>
      </c>
    </row>
    <row r="120" spans="2:4" ht="38.25" x14ac:dyDescent="0.2">
      <c r="B120" s="71" t="s">
        <v>126</v>
      </c>
      <c r="C120" s="71" t="s">
        <v>262</v>
      </c>
      <c r="D120" s="71" t="str">
        <f>IF('Timesheet - Bileog ama'!$C$2=List2!$B$3,C120,B120)</f>
        <v>1. The Authoriser must ensure the timesheet is completed accurately before approving and emailing it to Bureau to avoid delays with payment.</v>
      </c>
    </row>
    <row r="121" spans="2:4" ht="25.5" x14ac:dyDescent="0.2">
      <c r="B121" s="71" t="s">
        <v>75</v>
      </c>
      <c r="C121" s="71" t="s">
        <v>263</v>
      </c>
      <c r="D121" s="71" t="str">
        <f>IF('Timesheet - Bileog ama'!$C$2=List2!$B$3,C121,B121)</f>
        <v>2. MAX of 3 TIMESHEETS CAN BE AUTHORISED ON ONE EMAIL (see notes)</v>
      </c>
    </row>
    <row r="122" spans="2:4" ht="51" x14ac:dyDescent="0.2">
      <c r="B122" s="71" t="s">
        <v>122</v>
      </c>
      <c r="C122" s="71" t="s">
        <v>264</v>
      </c>
      <c r="D122" s="71" t="str">
        <f>IF('Timesheet - Bileog ama'!$C$2=List2!$B$3,C122,B122)</f>
        <v>Timesheets can't be emailed from a general email address. A valid University of Galway email address of the budget holder or delegate of the cost centre must be used.</v>
      </c>
    </row>
    <row r="123" spans="2:4" ht="25.5" x14ac:dyDescent="0.2">
      <c r="B123" s="70" t="s">
        <v>176</v>
      </c>
      <c r="C123" s="70" t="s">
        <v>265</v>
      </c>
      <c r="D123" s="71" t="str">
        <f>IF('Timesheet - Bileog ama'!$C$2=List2!$B$3,C123,B123)</f>
        <v>The Authoriser for the cost centre must email this form to  timesheets.bureau@universityofgalway.ie</v>
      </c>
    </row>
    <row r="124" spans="2:4" x14ac:dyDescent="0.2">
      <c r="B124" s="73"/>
      <c r="C124" s="73"/>
      <c r="D124" s="73"/>
    </row>
    <row r="125" spans="2:4" x14ac:dyDescent="0.2">
      <c r="B125" s="71" t="s">
        <v>63</v>
      </c>
      <c r="C125" s="71" t="s">
        <v>266</v>
      </c>
      <c r="D125" s="71" t="str">
        <f>IF('Timesheet - Bileog ama'!$C$2=List2!$B$3,C125,B125)</f>
        <v>NOTES:</v>
      </c>
    </row>
    <row r="126" spans="2:4" x14ac:dyDescent="0.2">
      <c r="B126" s="71" t="s">
        <v>76</v>
      </c>
      <c r="C126" s="71" t="s">
        <v>267</v>
      </c>
      <c r="D126" s="71" t="str">
        <f>IF('Timesheet - Bileog ama'!$C$2=List2!$B$3,C126,B126)</f>
        <v>1. Complete Timesheet On-Screen</v>
      </c>
    </row>
    <row r="127" spans="2:4" ht="51" x14ac:dyDescent="0.2">
      <c r="B127" s="71" t="s">
        <v>66</v>
      </c>
      <c r="C127" s="71" t="s">
        <v>268</v>
      </c>
      <c r="D127" s="71" t="str">
        <f>IF('Timesheet - Bileog ama'!$C$2=List2!$B$3,C127,B127)</f>
        <v>* Please note that the Timesheet must be completed ON-SCREEN to facilitate email authorisation and details for payment of work done will now be uploaded directly from the emailed timesheet.</v>
      </c>
    </row>
    <row r="128" spans="2:4" ht="25.5" x14ac:dyDescent="0.2">
      <c r="B128" s="71" t="s">
        <v>77</v>
      </c>
      <c r="C128" s="71" t="s">
        <v>269</v>
      </c>
      <c r="D128" s="71" t="str">
        <f>IF('Timesheet - Bileog ama'!$C$2=List2!$B$3,C128,B128)</f>
        <v>* Before submitting, please complete all sections in the Hourly Timesheet highlighted in pink to avoid it being returned for completion.</v>
      </c>
    </row>
    <row r="129" spans="2:4" x14ac:dyDescent="0.2">
      <c r="C129" s="71"/>
      <c r="D129" s="71">
        <f>IF('Timesheet - Bileog ama'!$C$2=List2!$B$3,C129,B129)</f>
        <v>0</v>
      </c>
    </row>
    <row r="130" spans="2:4" x14ac:dyDescent="0.2">
      <c r="B130" s="71" t="s">
        <v>81</v>
      </c>
      <c r="C130" s="71" t="s">
        <v>270</v>
      </c>
      <c r="D130" s="71" t="str">
        <f>IF('Timesheet - Bileog ama'!$C$2=List2!$B$3,C130,B130)</f>
        <v>2. Who is considered a New Claimant/Employee</v>
      </c>
    </row>
    <row r="131" spans="2:4" ht="25.5" x14ac:dyDescent="0.2">
      <c r="B131" s="71" t="s">
        <v>127</v>
      </c>
      <c r="C131" s="71" t="s">
        <v>271</v>
      </c>
      <c r="D131" s="71" t="str">
        <f>IF('Timesheet - Bileog ama'!$C$2=List2!$B$3,C131,B131)</f>
        <v xml:space="preserve">This is your first payment as an employee of University of Galway and your first time being paid by the Payroll Office. </v>
      </c>
    </row>
    <row r="132" spans="2:4" ht="38.25" x14ac:dyDescent="0.2">
      <c r="B132" s="71" t="s">
        <v>128</v>
      </c>
      <c r="C132" s="71" t="s">
        <v>272</v>
      </c>
      <c r="D132" s="71" t="str">
        <f>IF('Timesheet - Bileog ama'!$C$2=List2!$B$3,C132,B132)</f>
        <v>Or the only payment you have received from University of Galway is or was for a scholarship stipend, this is not a work payment and therefore you are a new claimant and you need a new payroll number.</v>
      </c>
    </row>
    <row r="133" spans="2:4" ht="25.5" x14ac:dyDescent="0.2">
      <c r="B133" s="71" t="s">
        <v>82</v>
      </c>
      <c r="C133" s="71" t="s">
        <v>273</v>
      </c>
      <c r="D133" s="71" t="str">
        <f>IF('Timesheet - Bileog ama'!$C$2=List2!$B$3,C133,B133)</f>
        <v xml:space="preserve"> You need to complete the "New Hourly Paid Employee Set Up Form" </v>
      </c>
    </row>
    <row r="134" spans="2:4" x14ac:dyDescent="0.2">
      <c r="C134" s="71"/>
      <c r="D134" s="71">
        <f>IF('Timesheet - Bileog ama'!$C$2=List2!$B$3,C134,B134)</f>
        <v>0</v>
      </c>
    </row>
    <row r="135" spans="2:4" x14ac:dyDescent="0.2">
      <c r="C135" s="71"/>
      <c r="D135" s="71">
        <f>IF('Timesheet - Bileog ama'!$C$2=List2!$B$3,C135,B135)</f>
        <v>0</v>
      </c>
    </row>
    <row r="136" spans="2:4" ht="25.5" x14ac:dyDescent="0.2">
      <c r="B136" s="71" t="s">
        <v>83</v>
      </c>
      <c r="C136" s="71" t="s">
        <v>274</v>
      </c>
      <c r="D136" s="71" t="str">
        <f>IF('Timesheet - Bileog ama'!$C$2=List2!$B$3,C136,B136)</f>
        <v>3. Not a New Claimant but your payslip postal address or bank details need to be amended</v>
      </c>
    </row>
    <row r="137" spans="2:4" ht="102" x14ac:dyDescent="0.2">
      <c r="B137" s="71" t="s">
        <v>177</v>
      </c>
      <c r="C137" s="71" t="s">
        <v>275</v>
      </c>
      <c r="D137" s="71" t="str">
        <f>IF('Timesheet - Bileog ama'!$C$2=List2!$B$3,C137,B137)</f>
        <v>Not a New Claimant = You were paid before as a Hourly Paid Employee. You were paid before as a Part Time or Full Time Employee with a contract.  You will always have to use the same payroll number you had for these payments. You can find your payroll number on previous payslips. If you have difficulty finding your Payroll Number please email payroll@universityofgalway.ie giving your PPS number to find your payroll ID number</v>
      </c>
    </row>
    <row r="138" spans="2:4" ht="51" x14ac:dyDescent="0.2">
      <c r="B138" s="71" t="s">
        <v>129</v>
      </c>
      <c r="C138" s="71" t="s">
        <v>276</v>
      </c>
      <c r="D138" s="71" t="str">
        <f>IF('Timesheet - Bileog ama'!$C$2=List2!$B$3,C138,B138)</f>
        <v xml:space="preserve"> You need to complete the "Change of Bank Details Form" and only details completed on this form can be amended on University of Galway records. Please find the form on the following link:-</v>
      </c>
    </row>
    <row r="139" spans="2:4" x14ac:dyDescent="0.2">
      <c r="B139" s="71" t="s">
        <v>86</v>
      </c>
      <c r="C139" s="71" t="s">
        <v>277</v>
      </c>
      <c r="D139" s="71" t="str">
        <f>IF('Timesheet - Bileog ama'!$C$2=List2!$B$3,C139,B139)</f>
        <v>Change of Bank Details Form</v>
      </c>
    </row>
    <row r="140" spans="2:4" x14ac:dyDescent="0.2">
      <c r="C140" s="71"/>
      <c r="D140" s="71">
        <f>IF('Timesheet - Bileog ama'!$C$2=List2!$B$3,C140,B140)</f>
        <v>0</v>
      </c>
    </row>
    <row r="141" spans="2:4" x14ac:dyDescent="0.2">
      <c r="B141" s="71" t="s">
        <v>84</v>
      </c>
      <c r="C141" s="71" t="s">
        <v>278</v>
      </c>
      <c r="D141" s="71" t="str">
        <f>IF('Timesheet - Bileog ama'!$C$2=List2!$B$3,C141,B141)</f>
        <v>4. Details of Work Undertaken</v>
      </c>
    </row>
    <row r="142" spans="2:4" ht="38.25" x14ac:dyDescent="0.2">
      <c r="B142" s="71" t="s">
        <v>102</v>
      </c>
      <c r="C142" s="71" t="s">
        <v>279</v>
      </c>
      <c r="D142" s="71" t="str">
        <f>IF('Timesheet - Bileog ama'!$C$2=List2!$B$3,C142,B142)</f>
        <v>Number - Enter total number of type of work corrected (this figure will be multiplied by the rate of pay in section C to receive the correct pay)</v>
      </c>
    </row>
    <row r="143" spans="2:4" x14ac:dyDescent="0.2">
      <c r="B143" s="71" t="s">
        <v>64</v>
      </c>
      <c r="C143" s="71" t="s">
        <v>280</v>
      </c>
      <c r="D143" s="71" t="str">
        <f>IF('Timesheet - Bileog ama'!$C$2=List2!$B$3,C143,B143)</f>
        <v>Dates of work - Single date must be entered on each line</v>
      </c>
    </row>
    <row r="144" spans="2:4" x14ac:dyDescent="0.2">
      <c r="C144" s="71"/>
      <c r="D144" s="71">
        <f>IF('Timesheet - Bileog ama'!$C$2=List2!$B$3,C144,B144)</f>
        <v>0</v>
      </c>
    </row>
    <row r="145" spans="2:4" x14ac:dyDescent="0.2">
      <c r="B145" s="71" t="s">
        <v>178</v>
      </c>
      <c r="C145" s="71" t="s">
        <v>281</v>
      </c>
      <c r="D145" s="71" t="str">
        <f>IF('Timesheet - Bileog ama'!$C$2=List2!$B$3,C145,B145)</f>
        <v xml:space="preserve">5. Annual Leave / Public Holiday Entitlement </v>
      </c>
    </row>
    <row r="146" spans="2:4" ht="63.75" x14ac:dyDescent="0.2">
      <c r="B146" s="71" t="s">
        <v>71</v>
      </c>
      <c r="C146" s="71" t="s">
        <v>282</v>
      </c>
      <c r="D146" s="71" t="str">
        <f>IF('Timesheet - Bileog ama'!$C$2=List2!$B$3,C146,B146)</f>
        <v>Please ensure that you include any hours for annual leave / public holiday separately, where applicable. The onus is on the authorised signatory to maintain suitable annual leave / public holiday records. Guidance on annual leave / public holiday entitlements is available on</v>
      </c>
    </row>
    <row r="147" spans="2:4" ht="25.5" x14ac:dyDescent="0.2">
      <c r="B147" s="71" t="s">
        <v>108</v>
      </c>
      <c r="C147" s="71" t="s">
        <v>283</v>
      </c>
      <c r="D147" s="71" t="str">
        <f>IF('Timesheet - Bileog ama'!$C$2=List2!$B$3,C147,B147)</f>
        <v xml:space="preserve">Payroll Website - Hourly Paid Employees - For Managers </v>
      </c>
    </row>
    <row r="148" spans="2:4" x14ac:dyDescent="0.2">
      <c r="C148" s="71"/>
      <c r="D148" s="71">
        <f>IF('Timesheet - Bileog ama'!$C$2=List2!$B$3,C148,B148)</f>
        <v>0</v>
      </c>
    </row>
    <row r="149" spans="2:4" x14ac:dyDescent="0.2">
      <c r="B149" s="71" t="s">
        <v>85</v>
      </c>
      <c r="C149" s="71" t="s">
        <v>284</v>
      </c>
      <c r="D149" s="71" t="str">
        <f>IF('Timesheet - Bileog ama'!$C$2=List2!$B$3,C149,B149)</f>
        <v>6. Authorisation</v>
      </c>
    </row>
    <row r="150" spans="2:4" ht="38.25" x14ac:dyDescent="0.2">
      <c r="B150" s="71" t="s">
        <v>74</v>
      </c>
      <c r="C150" s="71" t="s">
        <v>285</v>
      </c>
      <c r="D150" s="71" t="str">
        <f>IF('Timesheet - Bileog ama'!$C$2=List2!$B$3,C150,B150)</f>
        <v>Once the timesheet is completed you should send this to your Authoriser for approval of payment. This must be done via email.</v>
      </c>
    </row>
    <row r="151" spans="2:4" ht="191.25" x14ac:dyDescent="0.2">
      <c r="B151" s="71" t="s">
        <v>179</v>
      </c>
      <c r="C151" s="71" t="s">
        <v>286</v>
      </c>
      <c r="D151" s="71" t="str">
        <f>IF('Timesheet - Bileog ama'!$C$2=List2!$B$3,C151,B151)</f>
        <v>Once your Authoriser has approved the timesheet, this should be emailed to timesheets.bureau@universityofgalway.ie FROM  THE AUTHORISED BUDGET HOLDER OR SIGNATORY’S E-MAIL ACCOUNT, stating that the timesheet has been approved. 
Only timesheets completed correctly and sent from the authoriser’s email can be considered approved and processed. 
The Authoriser must have the timesheet emailed for payment by the 10th of the month (except for December), however if the 10th falls on the weekend the timesheet must be submitted before this date to be included in the current payroll run.
IMPORTANT: DUE TO PROBLEMS WITH TOO MANY TIMESHEETS ATTACHED TO ONE EMAIL. A MAX OF 3 TIMESHEETS CAN ONLY BE ACCEPTED ON ONE EMAIL FROM THE BUDGET HOLDERS EMAIL ADDRESS FOR APPROVAL.</v>
      </c>
    </row>
    <row r="152" spans="2:4" x14ac:dyDescent="0.2">
      <c r="B152" s="166" t="s">
        <v>293</v>
      </c>
      <c r="C152" s="168" t="s">
        <v>294</v>
      </c>
      <c r="D152" s="71" t="str">
        <f>IF('Timesheet - Bileog ama'!$C$2=List2!$B$3,C152,B152)</f>
        <v>Potential duplicate detected. Please review and correct</v>
      </c>
    </row>
  </sheetData>
  <autoFilter ref="B4:H13" xr:uid="{CA3D5AD3-1213-444C-9F9D-2ACB83B8AFA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FE6D3-0165-4A70-9A62-AABCE2BED28E}">
  <dimension ref="A1:L28"/>
  <sheetViews>
    <sheetView workbookViewId="0">
      <selection activeCell="B10" sqref="B10"/>
    </sheetView>
  </sheetViews>
  <sheetFormatPr defaultRowHeight="12.75" x14ac:dyDescent="0.2"/>
  <cols>
    <col min="1" max="1" width="44.85546875" customWidth="1"/>
    <col min="2" max="2" width="40.140625" customWidth="1"/>
    <col min="3" max="3" width="20.28515625" customWidth="1"/>
    <col min="4" max="4" width="30.7109375" customWidth="1"/>
    <col min="5" max="5" width="23.85546875" customWidth="1"/>
    <col min="6" max="6" width="41.85546875" customWidth="1"/>
    <col min="7" max="7" width="35" customWidth="1"/>
    <col min="8" max="9" width="27" customWidth="1"/>
    <col min="11" max="11" width="50.85546875" customWidth="1"/>
    <col min="12" max="12" width="29.140625" customWidth="1"/>
  </cols>
  <sheetData>
    <row r="1" spans="1:12" ht="30" x14ac:dyDescent="0.25">
      <c r="A1" s="151" t="s">
        <v>292</v>
      </c>
      <c r="B1" s="152" t="s">
        <v>301</v>
      </c>
      <c r="C1" s="152" t="s">
        <v>300</v>
      </c>
      <c r="D1" s="181" t="s">
        <v>120</v>
      </c>
      <c r="E1" s="152"/>
      <c r="F1" s="151" t="s">
        <v>292</v>
      </c>
      <c r="G1" s="151" t="s">
        <v>292</v>
      </c>
      <c r="H1" s="153" t="str">
        <f>List2!B64</f>
        <v>Pay Code Description</v>
      </c>
      <c r="I1" s="153" t="str">
        <f>List2!C64</f>
        <v>Cur síos ar an gCód Pá</v>
      </c>
      <c r="J1" s="71"/>
      <c r="K1" s="153" t="str">
        <f>List2!B49</f>
        <v>Type of Work (Select from list below)</v>
      </c>
      <c r="L1" s="153" t="str">
        <f>List2!C49</f>
        <v>An Cineál Oibre (Roghnaigh ón liosta)</v>
      </c>
    </row>
    <row r="2" spans="1:12" ht="15" x14ac:dyDescent="0.25">
      <c r="A2" t="str">
        <f>IF('Timesheet - Bileog ama'!$C$2=List2!$B$3,L2,K2)</f>
        <v>Select from list below</v>
      </c>
      <c r="G2" t="str">
        <f>IF('Timesheet - Bileog ama'!$C$2=List2!$B$3,I2,H2)</f>
        <v>Scripts Checked</v>
      </c>
      <c r="H2" s="71" t="str">
        <f>List2!B67</f>
        <v>Scripts Checked</v>
      </c>
      <c r="I2" s="71" t="str">
        <f>List2!C67</f>
        <v>Scripteanna Seiceáilte</v>
      </c>
      <c r="K2" s="146" t="str">
        <f>List2!B50</f>
        <v>Select from list below</v>
      </c>
      <c r="L2" s="146" t="str">
        <f>List2!C50</f>
        <v>Roghnaigh ón liosta</v>
      </c>
    </row>
    <row r="3" spans="1:12" ht="26.25" x14ac:dyDescent="0.25">
      <c r="A3" t="str">
        <f>IF('Timesheet - Bileog ama'!$C$2=List2!$B$3,L3,K3)</f>
        <v>Marking of 1 Hour Scripts</v>
      </c>
      <c r="B3" s="25">
        <v>3250</v>
      </c>
      <c r="C3" s="179">
        <v>1.6</v>
      </c>
      <c r="D3" t="s">
        <v>141</v>
      </c>
      <c r="E3" s="71" t="s">
        <v>230</v>
      </c>
      <c r="F3" s="180" t="str">
        <f>IF('Timesheet - Bileog ama'!$C$2=List2!$B$3,E3,D3)</f>
        <v>Scripts Checked</v>
      </c>
      <c r="G3" t="str">
        <f>IF('Timesheet - Bileog ama'!$C$2=List2!$B$3,I3,H3)</f>
        <v>Hour(s) spent on Oral Exams</v>
      </c>
      <c r="H3" s="71" t="str">
        <f>List2!B68</f>
        <v>Hour(s) spent on Oral Exams</v>
      </c>
      <c r="I3" s="71" t="str">
        <f>List2!C68</f>
        <v>Uair(eanta) caite le Béaltrialacha</v>
      </c>
      <c r="K3" s="146" t="str">
        <f>List2!B51</f>
        <v>Marking of 1 Hour Scripts</v>
      </c>
      <c r="L3" s="146" t="str">
        <f>List2!C51</f>
        <v>Marcáil Scripteanna 1 Uair</v>
      </c>
    </row>
    <row r="4" spans="1:12" ht="26.25" x14ac:dyDescent="0.25">
      <c r="A4" t="str">
        <f>IF('Timesheet - Bileog ama'!$C$2=List2!$B$3,L4,K4)</f>
        <v>Marking of 2 Hour Scripts</v>
      </c>
      <c r="B4" s="25">
        <v>3259</v>
      </c>
      <c r="C4" s="179">
        <v>3.2</v>
      </c>
      <c r="D4" t="s">
        <v>141</v>
      </c>
      <c r="E4" s="71" t="s">
        <v>230</v>
      </c>
      <c r="F4" s="180" t="str">
        <f>IF('Timesheet - Bileog ama'!$C$2=List2!$B$3,E4,D4)</f>
        <v>Scripts Checked</v>
      </c>
      <c r="G4" t="str">
        <f>IF('Timesheet - Bileog ama'!$C$2=List2!$B$3,I4,H4)</f>
        <v>Practical(s)</v>
      </c>
      <c r="H4" s="71" t="str">
        <f>List2!B69</f>
        <v>Practical(s)</v>
      </c>
      <c r="I4" s="71" t="str">
        <f>List2!C69</f>
        <v>Scrúdú(Scrúduithe) Praiticiúil(Praiticiúla)</v>
      </c>
      <c r="K4" s="146" t="str">
        <f>List2!B52</f>
        <v>Marking of 2 Hour Scripts</v>
      </c>
      <c r="L4" s="146" t="str">
        <f>List2!C52</f>
        <v>Marcáil Scripteanna 2 Uair</v>
      </c>
    </row>
    <row r="5" spans="1:12" ht="15" x14ac:dyDescent="0.25">
      <c r="A5" t="str">
        <f>IF('Timesheet - Bileog ama'!$C$2=List2!$B$3,L5,K5)</f>
        <v>Marking of 3 Hour Scripts</v>
      </c>
      <c r="B5" s="25">
        <v>3251</v>
      </c>
      <c r="C5" s="179">
        <v>4.8</v>
      </c>
      <c r="D5" t="s">
        <v>141</v>
      </c>
      <c r="E5" s="71" t="s">
        <v>230</v>
      </c>
      <c r="F5" s="180" t="str">
        <f>IF('Timesheet - Bileog ama'!$C$2=List2!$B$3,E5,D5)</f>
        <v>Scripts Checked</v>
      </c>
      <c r="G5" t="str">
        <f>IF('Timesheet - Bileog ama'!$C$2=List2!$B$3,I5,H5)</f>
        <v>Essay(s) Checked</v>
      </c>
      <c r="H5" s="71" t="str">
        <f>List2!B70</f>
        <v>Essay(s) Checked</v>
      </c>
      <c r="I5" s="71" t="str">
        <f>List2!C70</f>
        <v>Aiste(Aistí) Seiceáilte</v>
      </c>
      <c r="K5" s="146" t="str">
        <f>List2!B53</f>
        <v>Marking of 3 Hour Scripts</v>
      </c>
      <c r="L5" s="146" t="str">
        <f>List2!C53</f>
        <v>Marcáil Scripteanna 3 Uair</v>
      </c>
    </row>
    <row r="6" spans="1:12" ht="26.25" x14ac:dyDescent="0.25">
      <c r="A6" t="str">
        <f>IF('Timesheet - Bileog ama'!$C$2=List2!$B$3,L6,K6)</f>
        <v>Correction of Oral Exams (rate per hour)</v>
      </c>
      <c r="B6" s="25">
        <v>3252</v>
      </c>
      <c r="C6" s="179">
        <v>15.4</v>
      </c>
      <c r="D6" t="s">
        <v>142</v>
      </c>
      <c r="E6" s="71" t="s">
        <v>231</v>
      </c>
      <c r="F6" s="180" t="str">
        <f>IF('Timesheet - Bileog ama'!$C$2=List2!$B$3,E6,D6)</f>
        <v>Hour(s) spent on Oral Exams</v>
      </c>
      <c r="G6" t="str">
        <f>IF('Timesheet - Bileog ama'!$C$2=List2!$B$3,I6,H6)</f>
        <v>Dissertation / Thesis Checked</v>
      </c>
      <c r="H6" s="71" t="str">
        <f>List2!B71</f>
        <v>Dissertation / Thesis Checked</v>
      </c>
      <c r="I6" s="71" t="str">
        <f>List2!C71</f>
        <v>Tráchta(i)s / Miontráchta(i)s Seiceáilte</v>
      </c>
      <c r="K6" s="146" t="str">
        <f>List2!B54</f>
        <v>Correction of Oral Exams (rate per hour)</v>
      </c>
      <c r="L6" s="146" t="str">
        <f>List2!C54</f>
        <v>Ceartú Béaltrialacha (ráta in aghaidh na huaire)</v>
      </c>
    </row>
    <row r="7" spans="1:12" ht="26.25" x14ac:dyDescent="0.25">
      <c r="A7" t="str">
        <f>IF('Timesheet - Bileog ama'!$C$2=List2!$B$3,L7,K7)</f>
        <v>Correction of Practicals (rate per practical)</v>
      </c>
      <c r="B7" s="25">
        <v>3253</v>
      </c>
      <c r="C7" s="179">
        <v>1.58</v>
      </c>
      <c r="D7" t="s">
        <v>105</v>
      </c>
      <c r="E7" s="71" t="s">
        <v>232</v>
      </c>
      <c r="F7" s="180" t="str">
        <f>IF('Timesheet - Bileog ama'!$C$2=List2!$B$3,E7,D7)</f>
        <v>Practical(s)</v>
      </c>
      <c r="G7" t="str">
        <f>IF('Timesheet - Bileog ama'!$C$2=List2!$B$3,I7,H7)</f>
        <v>Thesis Checked</v>
      </c>
      <c r="H7" s="71" t="str">
        <f>List2!B72</f>
        <v>Thesis Checked</v>
      </c>
      <c r="I7" s="71" t="str">
        <f>List2!C72</f>
        <v>Tráchta(i)s Seiceáilte</v>
      </c>
      <c r="K7" s="146" t="str">
        <f>List2!B55</f>
        <v>Correction of Practicals (rate per practical)</v>
      </c>
      <c r="L7" s="146" t="str">
        <f>List2!C55</f>
        <v>Ceartú Scrúduithe Praiticiúla (ráta in aghaidh an scrúdaithe)</v>
      </c>
    </row>
    <row r="8" spans="1:12" ht="15" x14ac:dyDescent="0.25">
      <c r="A8" t="str">
        <f>IF('Timesheet - Bileog ama'!$C$2=List2!$B$3,L8,K8)</f>
        <v>Correction of Essays 0 - 9 pages (rate per essay)</v>
      </c>
      <c r="B8" s="25">
        <v>3260</v>
      </c>
      <c r="C8" s="179">
        <v>2.4</v>
      </c>
      <c r="D8" t="s">
        <v>143</v>
      </c>
      <c r="E8" s="71" t="s">
        <v>233</v>
      </c>
      <c r="F8" s="180" t="str">
        <f>IF('Timesheet - Bileog ama'!$C$2=List2!$B$3,E8,D8)</f>
        <v>Essay(s) Checked</v>
      </c>
      <c r="G8" s="179"/>
      <c r="H8" s="179"/>
      <c r="I8" s="179"/>
      <c r="K8" s="146" t="str">
        <f>List2!B56</f>
        <v>Correction of Essays 0 - 9 pages (rate per essay)</v>
      </c>
      <c r="L8" s="146" t="str">
        <f>List2!C56</f>
        <v>Ceartú Aistí 0–9 leathanach (ráta in aghaidh na haiste)</v>
      </c>
    </row>
    <row r="9" spans="1:12" ht="15" x14ac:dyDescent="0.25">
      <c r="A9" t="str">
        <f>IF('Timesheet - Bileog ama'!$C$2=List2!$B$3,L9,K9)</f>
        <v>Correction of Essays 10 - 19 pages (rate per essay)</v>
      </c>
      <c r="B9" s="25">
        <v>3261</v>
      </c>
      <c r="C9" s="179">
        <v>4.8</v>
      </c>
      <c r="D9" t="s">
        <v>143</v>
      </c>
      <c r="E9" s="71" t="s">
        <v>233</v>
      </c>
      <c r="F9" s="180" t="str">
        <f>IF('Timesheet - Bileog ama'!$C$2=List2!$B$3,E9,D9)</f>
        <v>Essay(s) Checked</v>
      </c>
      <c r="G9" s="179"/>
      <c r="H9" s="179"/>
      <c r="I9" s="179"/>
      <c r="K9" s="146" t="str">
        <f>List2!B57</f>
        <v>Correction of Essays 10 - 19 pages (rate per essay)</v>
      </c>
      <c r="L9" s="146" t="str">
        <f>List2!C57</f>
        <v>Ceartú Aistí 10–19 leathanach (ráta in aghaidh na haiste)</v>
      </c>
    </row>
    <row r="10" spans="1:12" ht="15" x14ac:dyDescent="0.25">
      <c r="A10" t="str">
        <f>IF('Timesheet - Bileog ama'!$C$2=List2!$B$3,L10,K10)</f>
        <v>Correction of Essays 20-29 pages (rate per essay)</v>
      </c>
      <c r="B10" s="25">
        <v>3254</v>
      </c>
      <c r="C10" s="179">
        <v>7.19</v>
      </c>
      <c r="D10" t="s">
        <v>143</v>
      </c>
      <c r="E10" s="71" t="s">
        <v>233</v>
      </c>
      <c r="F10" s="180" t="str">
        <f>IF('Timesheet - Bileog ama'!$C$2=List2!$B$3,E10,D10)</f>
        <v>Essay(s) Checked</v>
      </c>
      <c r="G10" s="179"/>
      <c r="H10" s="179"/>
      <c r="I10" s="179"/>
      <c r="K10" s="146" t="str">
        <f>List2!B58</f>
        <v>Correction of Essays 20-29 pages (rate per essay)</v>
      </c>
      <c r="L10" s="146" t="str">
        <f>List2!C58</f>
        <v>Ceartú Aistí 20–29 leathanach (ráta in aghaidh na haiste)</v>
      </c>
    </row>
    <row r="11" spans="1:12" ht="15" x14ac:dyDescent="0.25">
      <c r="A11" t="str">
        <f>IF('Timesheet - Bileog ama'!$C$2=List2!$B$3,L11,K11)</f>
        <v>Correction of Essays 30+ pages (rate per essay)</v>
      </c>
      <c r="B11" s="25">
        <v>3255</v>
      </c>
      <c r="C11" s="179">
        <v>9.6</v>
      </c>
      <c r="D11" t="s">
        <v>143</v>
      </c>
      <c r="E11" s="71" t="s">
        <v>233</v>
      </c>
      <c r="F11" s="180" t="str">
        <f>IF('Timesheet - Bileog ama'!$C$2=List2!$B$3,E11,D11)</f>
        <v>Essay(s) Checked</v>
      </c>
      <c r="G11" s="179"/>
      <c r="H11" s="179"/>
      <c r="I11" s="179"/>
      <c r="K11" s="146" t="str">
        <f>List2!B59</f>
        <v>Correction of Essays 30+ pages (rate per essay)</v>
      </c>
      <c r="L11" s="146" t="str">
        <f>List2!C59</f>
        <v>Ceartú Aistí 30+ leathanach (ráta in aghaidh na haiste)</v>
      </c>
    </row>
    <row r="12" spans="1:12" ht="26.25" x14ac:dyDescent="0.25">
      <c r="A12" t="str">
        <f>IF('Timesheet - Bileog ama'!$C$2=List2!$B$3,L12,K12)</f>
        <v>Postgrad Dissertation / Minor Thesis (rate per Dissertation/Thesis)</v>
      </c>
      <c r="B12" s="25">
        <v>3256</v>
      </c>
      <c r="C12" s="179">
        <v>12</v>
      </c>
      <c r="D12" t="s">
        <v>144</v>
      </c>
      <c r="E12" s="71" t="s">
        <v>234</v>
      </c>
      <c r="F12" s="180" t="str">
        <f>IF('Timesheet - Bileog ama'!$C$2=List2!$B$3,E12,D12)</f>
        <v>Dissertation / Thesis Checked</v>
      </c>
      <c r="G12" s="179"/>
      <c r="H12" s="179"/>
      <c r="I12" s="179"/>
      <c r="K12" s="146" t="str">
        <f>List2!B60</f>
        <v>Postgrad Dissertation / Minor Thesis (rate per Dissertation/Thesis)</v>
      </c>
      <c r="L12" s="146" t="str">
        <f>List2!C60</f>
        <v>Tráchtas Iarchéime / Miontráchtas (ráta in aghaidh an tráchtais)</v>
      </c>
    </row>
    <row r="13" spans="1:12" ht="15" x14ac:dyDescent="0.25">
      <c r="A13" t="str">
        <f>IF('Timesheet - Bileog ama'!$C$2=List2!$B$3,L13,K13)</f>
        <v>Major Thesis Corrections (rate per Thesis)</v>
      </c>
      <c r="B13" s="25">
        <v>3258</v>
      </c>
      <c r="C13" s="179">
        <v>24</v>
      </c>
      <c r="D13" s="1" t="s">
        <v>172</v>
      </c>
      <c r="E13" s="70" t="s">
        <v>235</v>
      </c>
      <c r="F13" s="180" t="str">
        <f>IF('Timesheet - Bileog ama'!$C$2=List2!$B$3,E13,D13)</f>
        <v>Thesis Checked</v>
      </c>
      <c r="G13" s="179"/>
      <c r="H13" s="179"/>
      <c r="I13" s="179"/>
      <c r="K13" s="146" t="str">
        <f>List2!B61</f>
        <v>Major Thesis Corrections (rate per Thesis)</v>
      </c>
      <c r="L13" s="146" t="str">
        <f>List2!C61</f>
        <v>Ceartúcháin ar Mhórthráchtas (ráta in aghaidh an tráchtais)</v>
      </c>
    </row>
    <row r="14" spans="1:12" ht="15" x14ac:dyDescent="0.25">
      <c r="K14" s="146"/>
    </row>
    <row r="16" spans="1:12" ht="15" x14ac:dyDescent="0.25">
      <c r="A16" s="153" t="str">
        <f>K1</f>
        <v>Type of Work (Select from list below)</v>
      </c>
    </row>
    <row r="17" spans="1:1" ht="15" x14ac:dyDescent="0.25">
      <c r="A17" s="178" t="str">
        <f>K2</f>
        <v>Select from list below</v>
      </c>
    </row>
    <row r="18" spans="1:1" ht="15" x14ac:dyDescent="0.25">
      <c r="A18" s="178" t="s">
        <v>130</v>
      </c>
    </row>
    <row r="19" spans="1:1" ht="15" x14ac:dyDescent="0.25">
      <c r="A19" s="178" t="s">
        <v>131</v>
      </c>
    </row>
    <row r="20" spans="1:1" ht="15" x14ac:dyDescent="0.25">
      <c r="A20" s="178" t="s">
        <v>132</v>
      </c>
    </row>
    <row r="21" spans="1:1" ht="15" x14ac:dyDescent="0.25">
      <c r="A21" s="178" t="s">
        <v>168</v>
      </c>
    </row>
    <row r="22" spans="1:1" ht="15" x14ac:dyDescent="0.25">
      <c r="A22" s="178" t="s">
        <v>134</v>
      </c>
    </row>
    <row r="23" spans="1:1" ht="15" x14ac:dyDescent="0.25">
      <c r="A23" s="178" t="s">
        <v>135</v>
      </c>
    </row>
    <row r="24" spans="1:1" ht="15" x14ac:dyDescent="0.25">
      <c r="A24" s="178" t="s">
        <v>136</v>
      </c>
    </row>
    <row r="25" spans="1:1" ht="15" x14ac:dyDescent="0.25">
      <c r="A25" s="178" t="s">
        <v>137</v>
      </c>
    </row>
    <row r="26" spans="1:1" ht="15" x14ac:dyDescent="0.25">
      <c r="A26" s="178" t="s">
        <v>138</v>
      </c>
    </row>
    <row r="27" spans="1:1" ht="15" x14ac:dyDescent="0.25">
      <c r="A27" s="178" t="s">
        <v>139</v>
      </c>
    </row>
    <row r="28" spans="1:1" ht="15" x14ac:dyDescent="0.25">
      <c r="A28" s="178" t="s">
        <v>140</v>
      </c>
    </row>
  </sheetData>
  <dataValidations count="1">
    <dataValidation allowBlank="1" showInputMessage="1" showErrorMessage="1" errorTitle="Details from Section E in cell E" sqref="D3:E5" xr:uid="{54646C1C-A316-4F99-AEF9-FAF7D4DA0B7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workbookViewId="0">
      <selection activeCell="D47" sqref="D47"/>
    </sheetView>
  </sheetViews>
  <sheetFormatPr defaultRowHeight="12.75" x14ac:dyDescent="0.2"/>
  <cols>
    <col min="1" max="4" width="15.28515625" style="1" customWidth="1"/>
    <col min="5" max="5" width="5" style="1" customWidth="1"/>
    <col min="6" max="7" width="12.7109375" style="1" customWidth="1"/>
    <col min="8" max="8" width="3.5703125" style="1" customWidth="1"/>
    <col min="9" max="9" width="14.28515625" style="1" customWidth="1"/>
    <col min="10" max="10" width="31.7109375" style="1" customWidth="1"/>
    <col min="11" max="16384" width="9.140625" style="1"/>
  </cols>
  <sheetData>
    <row r="1" spans="1:12" ht="34.5" customHeight="1" thickBot="1" x14ac:dyDescent="0.25">
      <c r="A1" s="288" t="s">
        <v>16</v>
      </c>
      <c r="B1" s="289"/>
      <c r="C1" s="289"/>
      <c r="D1" s="289"/>
      <c r="E1" s="289"/>
      <c r="F1" s="289"/>
      <c r="G1" s="289"/>
      <c r="H1" s="289"/>
      <c r="I1" s="289"/>
      <c r="J1" s="290"/>
    </row>
    <row r="2" spans="1:12" ht="6.75" customHeight="1" thickBot="1" x14ac:dyDescent="0.25">
      <c r="L2" s="2"/>
    </row>
    <row r="3" spans="1:12" s="2" customFormat="1" ht="15.75" thickBot="1" x14ac:dyDescent="0.3">
      <c r="A3" s="291" t="s">
        <v>1</v>
      </c>
      <c r="B3" s="292"/>
      <c r="C3" s="292"/>
      <c r="D3" s="292"/>
      <c r="E3" s="292"/>
      <c r="F3" s="292"/>
      <c r="G3" s="292"/>
      <c r="H3" s="292"/>
      <c r="I3" s="292"/>
      <c r="J3" s="293"/>
    </row>
    <row r="4" spans="1:12" ht="9.75" customHeight="1" thickBot="1" x14ac:dyDescent="0.25">
      <c r="L4" s="2"/>
    </row>
    <row r="5" spans="1:12" ht="48" customHeight="1" thickBot="1" x14ac:dyDescent="0.25">
      <c r="A5" s="269" t="s">
        <v>3</v>
      </c>
      <c r="B5" s="270"/>
      <c r="C5" s="270"/>
      <c r="D5" s="270"/>
      <c r="E5" s="270"/>
      <c r="F5" s="270"/>
      <c r="G5" s="270"/>
      <c r="H5" s="270"/>
      <c r="I5" s="270"/>
      <c r="J5" s="271"/>
    </row>
    <row r="6" spans="1:12" ht="20.25" customHeight="1" thickBot="1" x14ac:dyDescent="0.3">
      <c r="A6" s="294" t="s">
        <v>2</v>
      </c>
      <c r="B6" s="295"/>
      <c r="C6" s="295"/>
      <c r="D6" s="295"/>
      <c r="E6" s="295"/>
      <c r="F6" s="295"/>
      <c r="G6" s="295"/>
      <c r="H6" s="295"/>
      <c r="I6" s="295"/>
      <c r="J6" s="296"/>
      <c r="L6" s="2"/>
    </row>
    <row r="7" spans="1:12" ht="21.75" customHeight="1" thickBot="1" x14ac:dyDescent="0.3">
      <c r="A7" s="294" t="s">
        <v>4</v>
      </c>
      <c r="B7" s="295"/>
      <c r="C7" s="296"/>
      <c r="L7" s="2"/>
    </row>
    <row r="8" spans="1:12" ht="9.75" customHeight="1" x14ac:dyDescent="0.2"/>
    <row r="9" spans="1:12" ht="10.5" customHeight="1" thickBot="1" x14ac:dyDescent="0.25"/>
    <row r="10" spans="1:12" ht="36.75" customHeight="1" thickBot="1" x14ac:dyDescent="0.25">
      <c r="A10" s="269" t="s">
        <v>5</v>
      </c>
      <c r="B10" s="270"/>
      <c r="C10" s="270"/>
      <c r="D10" s="270"/>
      <c r="E10" s="270"/>
      <c r="F10" s="270"/>
      <c r="G10" s="270"/>
      <c r="H10" s="270"/>
      <c r="I10" s="270"/>
      <c r="J10" s="271"/>
    </row>
    <row r="11" spans="1:12" ht="0.75" customHeight="1" thickBot="1" x14ac:dyDescent="0.25"/>
    <row r="12" spans="1:12" ht="54" customHeight="1" thickBot="1" x14ac:dyDescent="0.25">
      <c r="A12" s="11" t="s">
        <v>6</v>
      </c>
      <c r="B12" s="11" t="s">
        <v>7</v>
      </c>
      <c r="C12" s="11" t="s">
        <v>8</v>
      </c>
      <c r="D12" s="11" t="s">
        <v>9</v>
      </c>
      <c r="E12" s="24"/>
      <c r="F12" s="11" t="s">
        <v>10</v>
      </c>
      <c r="G12" s="11" t="s">
        <v>11</v>
      </c>
      <c r="H12" s="13"/>
      <c r="I12" s="11" t="s">
        <v>51</v>
      </c>
      <c r="J12" s="12" t="s">
        <v>17</v>
      </c>
    </row>
    <row r="13" spans="1:12" x14ac:dyDescent="0.2">
      <c r="A13" s="10"/>
      <c r="B13" s="10"/>
      <c r="C13" s="8"/>
      <c r="D13" s="9"/>
      <c r="E13" s="24"/>
      <c r="F13" s="8"/>
      <c r="G13" s="9"/>
      <c r="H13" s="13"/>
      <c r="I13" s="14"/>
      <c r="J13" s="14"/>
    </row>
    <row r="14" spans="1:12" x14ac:dyDescent="0.2">
      <c r="A14" s="5"/>
      <c r="B14" s="6"/>
      <c r="C14" s="3"/>
      <c r="D14" s="4"/>
      <c r="E14" s="24"/>
      <c r="F14" s="3"/>
      <c r="G14" s="4"/>
      <c r="H14" s="13"/>
      <c r="I14" s="6"/>
      <c r="J14" s="6"/>
    </row>
    <row r="15" spans="1:12" x14ac:dyDescent="0.2">
      <c r="A15" s="5"/>
      <c r="B15" s="5"/>
      <c r="C15" s="5"/>
      <c r="D15" s="5"/>
      <c r="E15" s="16"/>
      <c r="F15" s="5"/>
      <c r="G15" s="5"/>
      <c r="H15" s="13"/>
      <c r="I15" s="6"/>
      <c r="J15" s="6"/>
    </row>
    <row r="16" spans="1:12" x14ac:dyDescent="0.2">
      <c r="A16" s="5"/>
      <c r="B16" s="5"/>
      <c r="C16" s="5"/>
      <c r="D16" s="5"/>
      <c r="E16" s="16"/>
      <c r="F16" s="5"/>
      <c r="G16" s="5"/>
      <c r="H16" s="13"/>
      <c r="I16" s="6"/>
      <c r="J16" s="6"/>
    </row>
    <row r="17" spans="1:10" x14ac:dyDescent="0.2">
      <c r="A17" s="5"/>
      <c r="B17" s="5"/>
      <c r="C17" s="5"/>
      <c r="D17" s="5"/>
      <c r="E17" s="16"/>
      <c r="F17" s="5"/>
      <c r="G17" s="5"/>
      <c r="H17" s="13"/>
      <c r="I17" s="6"/>
      <c r="J17" s="6"/>
    </row>
    <row r="18" spans="1:10" x14ac:dyDescent="0.2">
      <c r="A18" s="5"/>
      <c r="B18" s="5"/>
      <c r="C18" s="5"/>
      <c r="D18" s="5"/>
      <c r="E18" s="16"/>
      <c r="F18" s="5"/>
      <c r="G18" s="5"/>
      <c r="H18" s="13"/>
      <c r="I18" s="6"/>
      <c r="J18" s="6"/>
    </row>
    <row r="19" spans="1:10" x14ac:dyDescent="0.2">
      <c r="A19" s="5"/>
      <c r="B19" s="5"/>
      <c r="C19" s="5"/>
      <c r="D19" s="5"/>
      <c r="E19" s="16"/>
      <c r="F19" s="5"/>
      <c r="G19" s="5"/>
      <c r="H19" s="13"/>
      <c r="I19" s="6"/>
      <c r="J19" s="6"/>
    </row>
    <row r="20" spans="1:10" x14ac:dyDescent="0.2">
      <c r="A20" s="5"/>
      <c r="B20" s="5"/>
      <c r="C20" s="5"/>
      <c r="D20" s="5"/>
      <c r="E20" s="16"/>
      <c r="F20" s="5"/>
      <c r="G20" s="5"/>
      <c r="H20" s="13"/>
      <c r="I20" s="6"/>
      <c r="J20" s="6"/>
    </row>
    <row r="21" spans="1:10" ht="13.5" thickBot="1" x14ac:dyDescent="0.25">
      <c r="A21" s="5"/>
      <c r="B21" s="5"/>
      <c r="C21" s="5"/>
      <c r="D21" s="23"/>
      <c r="E21" s="16"/>
      <c r="F21" s="5"/>
      <c r="G21" s="5"/>
      <c r="H21" s="13"/>
      <c r="I21" s="6"/>
      <c r="J21" s="6"/>
    </row>
    <row r="22" spans="1:10" ht="16.5" thickBot="1" x14ac:dyDescent="0.25">
      <c r="A22" s="18" t="s">
        <v>12</v>
      </c>
      <c r="B22" s="16"/>
      <c r="C22" s="15"/>
      <c r="D22" s="19"/>
      <c r="E22" s="16"/>
      <c r="F22" s="17"/>
      <c r="G22" s="17"/>
      <c r="H22" s="13"/>
      <c r="I22" s="17"/>
    </row>
    <row r="23" spans="1:10" ht="13.5" thickBot="1" x14ac:dyDescent="0.25">
      <c r="F23" s="272" t="s">
        <v>15</v>
      </c>
      <c r="G23" s="273"/>
      <c r="I23" s="272" t="s">
        <v>18</v>
      </c>
      <c r="J23" s="278"/>
    </row>
    <row r="24" spans="1:10" ht="13.5" customHeight="1" thickBot="1" x14ac:dyDescent="0.25">
      <c r="A24" s="283" t="s">
        <v>13</v>
      </c>
      <c r="B24" s="284"/>
      <c r="D24" s="20"/>
      <c r="E24" s="20"/>
      <c r="F24" s="274"/>
      <c r="G24" s="275"/>
      <c r="I24" s="279"/>
      <c r="J24" s="280"/>
    </row>
    <row r="25" spans="1:10" ht="44.25" customHeight="1" thickBot="1" x14ac:dyDescent="0.25">
      <c r="D25" s="20"/>
      <c r="E25" s="20"/>
      <c r="F25" s="276"/>
      <c r="G25" s="277"/>
      <c r="I25" s="281"/>
      <c r="J25" s="282"/>
    </row>
    <row r="26" spans="1:10" ht="9" customHeight="1" thickBot="1" x14ac:dyDescent="0.25">
      <c r="I26" s="21"/>
    </row>
    <row r="27" spans="1:10" ht="40.5" customHeight="1" thickBot="1" x14ac:dyDescent="0.25">
      <c r="A27" s="285" t="s">
        <v>14</v>
      </c>
      <c r="B27" s="286"/>
      <c r="C27" s="286"/>
      <c r="D27" s="286"/>
      <c r="E27" s="7"/>
      <c r="F27" s="287" t="s">
        <v>19</v>
      </c>
      <c r="G27" s="270"/>
      <c r="H27" s="270"/>
      <c r="I27" s="270"/>
      <c r="J27" s="271"/>
    </row>
    <row r="28" spans="1:10" ht="0.75" customHeight="1" x14ac:dyDescent="0.2">
      <c r="D28" s="1" t="s">
        <v>0</v>
      </c>
      <c r="F28" s="22"/>
    </row>
    <row r="29" spans="1:10" x14ac:dyDescent="0.2">
      <c r="A29" s="267" t="s">
        <v>50</v>
      </c>
      <c r="B29" s="268"/>
      <c r="C29" s="268"/>
      <c r="D29" s="268"/>
      <c r="E29" s="268"/>
      <c r="F29" s="268"/>
      <c r="G29" s="268"/>
      <c r="H29" s="268"/>
      <c r="I29" s="268"/>
      <c r="J29" s="268"/>
    </row>
    <row r="30" spans="1:10" ht="25.5" customHeight="1" x14ac:dyDescent="0.2">
      <c r="A30" s="268"/>
      <c r="B30" s="268"/>
      <c r="C30" s="268"/>
      <c r="D30" s="268"/>
      <c r="E30" s="268"/>
      <c r="F30" s="268"/>
      <c r="G30" s="268"/>
      <c r="H30" s="268"/>
      <c r="I30" s="268"/>
      <c r="J30" s="268"/>
    </row>
  </sheetData>
  <mergeCells count="12">
    <mergeCell ref="A1:J1"/>
    <mergeCell ref="A3:J3"/>
    <mergeCell ref="A5:J5"/>
    <mergeCell ref="A6:J6"/>
    <mergeCell ref="A7:C7"/>
    <mergeCell ref="A29:J30"/>
    <mergeCell ref="A10:J10"/>
    <mergeCell ref="F23:G25"/>
    <mergeCell ref="I23:J25"/>
    <mergeCell ref="A24:B24"/>
    <mergeCell ref="A27:D27"/>
    <mergeCell ref="F27:J27"/>
  </mergeCells>
  <phoneticPr fontId="9" type="noConversion"/>
  <pageMargins left="0.39370078740157483" right="0.15748031496062992" top="0.19685039370078741"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44"/>
  <sheetViews>
    <sheetView workbookViewId="0">
      <selection activeCell="C29" sqref="C29"/>
    </sheetView>
  </sheetViews>
  <sheetFormatPr defaultRowHeight="12.75" x14ac:dyDescent="0.2"/>
  <cols>
    <col min="1" max="1" width="11.28515625" style="25" customWidth="1"/>
    <col min="2" max="2" width="47.85546875" customWidth="1"/>
    <col min="3" max="3" width="15.42578125" style="25" bestFit="1" customWidth="1"/>
  </cols>
  <sheetData>
    <row r="2" spans="1:3" ht="45.75" customHeight="1" x14ac:dyDescent="0.25">
      <c r="A2" s="297" t="s">
        <v>20</v>
      </c>
      <c r="B2" s="297"/>
      <c r="C2" s="297"/>
    </row>
    <row r="3" spans="1:3" ht="37.5" customHeight="1" x14ac:dyDescent="0.2"/>
    <row r="5" spans="1:3" s="26" customFormat="1" ht="27" x14ac:dyDescent="0.25">
      <c r="A5" s="27" t="s">
        <v>21</v>
      </c>
      <c r="B5" s="31" t="s">
        <v>22</v>
      </c>
      <c r="C5" s="27" t="s">
        <v>33</v>
      </c>
    </row>
    <row r="6" spans="1:3" x14ac:dyDescent="0.2">
      <c r="A6" s="28"/>
      <c r="B6" s="29"/>
      <c r="C6" s="28"/>
    </row>
    <row r="7" spans="1:3" x14ac:dyDescent="0.2">
      <c r="A7" s="28">
        <v>1</v>
      </c>
      <c r="B7" s="29" t="s">
        <v>23</v>
      </c>
      <c r="C7" s="30">
        <v>6.4</v>
      </c>
    </row>
    <row r="8" spans="1:3" x14ac:dyDescent="0.2">
      <c r="A8" s="28"/>
      <c r="B8" s="29"/>
      <c r="C8" s="30"/>
    </row>
    <row r="9" spans="1:3" x14ac:dyDescent="0.2">
      <c r="A9" s="28">
        <v>2</v>
      </c>
      <c r="B9" s="29" t="s">
        <v>24</v>
      </c>
      <c r="C9" s="30">
        <v>2.13</v>
      </c>
    </row>
    <row r="10" spans="1:3" x14ac:dyDescent="0.2">
      <c r="A10" s="28"/>
      <c r="B10" s="29"/>
      <c r="C10" s="28"/>
    </row>
    <row r="11" spans="1:3" x14ac:dyDescent="0.2">
      <c r="A11" s="28">
        <v>3</v>
      </c>
      <c r="B11" s="29" t="s">
        <v>39</v>
      </c>
      <c r="C11" s="28" t="s">
        <v>27</v>
      </c>
    </row>
    <row r="12" spans="1:3" x14ac:dyDescent="0.2">
      <c r="A12" s="28"/>
      <c r="B12" s="29"/>
      <c r="C12" s="28"/>
    </row>
    <row r="13" spans="1:3" x14ac:dyDescent="0.2">
      <c r="A13" s="28">
        <v>4</v>
      </c>
      <c r="B13" s="29" t="s">
        <v>25</v>
      </c>
      <c r="C13" s="28" t="s">
        <v>26</v>
      </c>
    </row>
    <row r="14" spans="1:3" x14ac:dyDescent="0.2">
      <c r="A14" s="28"/>
      <c r="B14" s="29"/>
      <c r="C14" s="28"/>
    </row>
    <row r="15" spans="1:3" x14ac:dyDescent="0.2">
      <c r="A15" s="28">
        <v>5</v>
      </c>
      <c r="B15" s="29" t="s">
        <v>28</v>
      </c>
      <c r="C15" s="30">
        <v>9.59</v>
      </c>
    </row>
    <row r="16" spans="1:3" x14ac:dyDescent="0.2">
      <c r="A16" s="28"/>
      <c r="B16" s="29"/>
      <c r="C16" s="30"/>
    </row>
    <row r="17" spans="1:4" x14ac:dyDescent="0.2">
      <c r="A17" s="28">
        <v>6</v>
      </c>
      <c r="B17" s="29" t="s">
        <v>29</v>
      </c>
      <c r="C17" s="30">
        <v>12.8</v>
      </c>
    </row>
    <row r="18" spans="1:4" x14ac:dyDescent="0.2">
      <c r="A18" s="28"/>
      <c r="B18" s="29"/>
      <c r="C18" s="30"/>
    </row>
    <row r="19" spans="1:4" x14ac:dyDescent="0.2">
      <c r="A19" s="28">
        <v>7</v>
      </c>
      <c r="B19" s="29" t="s">
        <v>30</v>
      </c>
      <c r="C19" s="30">
        <v>16</v>
      </c>
    </row>
    <row r="20" spans="1:4" x14ac:dyDescent="0.2">
      <c r="A20" s="28"/>
      <c r="B20" s="29"/>
      <c r="C20" s="28"/>
    </row>
    <row r="21" spans="1:4" x14ac:dyDescent="0.2">
      <c r="A21" s="28">
        <v>8</v>
      </c>
      <c r="B21" s="29" t="s">
        <v>31</v>
      </c>
      <c r="C21" s="28" t="s">
        <v>32</v>
      </c>
    </row>
    <row r="25" spans="1:4" ht="18" x14ac:dyDescent="0.25">
      <c r="A25" s="297" t="s">
        <v>49</v>
      </c>
      <c r="B25" s="297"/>
      <c r="C25" s="297"/>
      <c r="D25" s="297"/>
    </row>
    <row r="28" spans="1:4" ht="27" x14ac:dyDescent="0.25">
      <c r="A28" s="32" t="s">
        <v>34</v>
      </c>
      <c r="B28" s="31" t="s">
        <v>35</v>
      </c>
      <c r="C28" s="27" t="s">
        <v>36</v>
      </c>
    </row>
    <row r="29" spans="1:4" x14ac:dyDescent="0.2">
      <c r="A29" s="28"/>
      <c r="B29" s="29"/>
      <c r="C29" s="28"/>
    </row>
    <row r="30" spans="1:4" x14ac:dyDescent="0.2">
      <c r="A30" s="28">
        <v>1</v>
      </c>
      <c r="B30" s="29" t="s">
        <v>37</v>
      </c>
      <c r="C30" s="30">
        <v>6.4</v>
      </c>
    </row>
    <row r="31" spans="1:4" x14ac:dyDescent="0.2">
      <c r="A31" s="28"/>
      <c r="B31" s="29"/>
      <c r="C31" s="30"/>
    </row>
    <row r="32" spans="1:4" x14ac:dyDescent="0.2">
      <c r="A32" s="28">
        <v>2</v>
      </c>
      <c r="B32" s="29" t="s">
        <v>38</v>
      </c>
      <c r="C32" s="30">
        <v>2.13</v>
      </c>
    </row>
    <row r="33" spans="1:3" x14ac:dyDescent="0.2">
      <c r="A33" s="28"/>
      <c r="B33" s="29"/>
      <c r="C33" s="28"/>
    </row>
    <row r="34" spans="1:3" x14ac:dyDescent="0.2">
      <c r="A34" s="28">
        <v>3</v>
      </c>
      <c r="B34" s="29" t="s">
        <v>40</v>
      </c>
      <c r="C34" s="28" t="s">
        <v>41</v>
      </c>
    </row>
    <row r="35" spans="1:3" x14ac:dyDescent="0.2">
      <c r="A35" s="28"/>
      <c r="B35" s="29"/>
      <c r="C35" s="28"/>
    </row>
    <row r="36" spans="1:3" x14ac:dyDescent="0.2">
      <c r="A36" s="28">
        <v>4</v>
      </c>
      <c r="B36" s="29" t="s">
        <v>43</v>
      </c>
      <c r="C36" s="28" t="s">
        <v>42</v>
      </c>
    </row>
    <row r="37" spans="1:3" x14ac:dyDescent="0.2">
      <c r="A37" s="28"/>
      <c r="B37" s="29"/>
      <c r="C37" s="28"/>
    </row>
    <row r="38" spans="1:3" x14ac:dyDescent="0.2">
      <c r="A38" s="28">
        <v>5</v>
      </c>
      <c r="B38" s="29" t="s">
        <v>44</v>
      </c>
      <c r="C38" s="30">
        <v>9.59</v>
      </c>
    </row>
    <row r="39" spans="1:3" x14ac:dyDescent="0.2">
      <c r="A39" s="28"/>
      <c r="B39" s="29"/>
      <c r="C39" s="30"/>
    </row>
    <row r="40" spans="1:3" x14ac:dyDescent="0.2">
      <c r="A40" s="28">
        <v>6</v>
      </c>
      <c r="B40" s="29" t="s">
        <v>45</v>
      </c>
      <c r="C40" s="30">
        <v>12.8</v>
      </c>
    </row>
    <row r="41" spans="1:3" x14ac:dyDescent="0.2">
      <c r="A41" s="28"/>
      <c r="B41" s="29"/>
      <c r="C41" s="30"/>
    </row>
    <row r="42" spans="1:3" x14ac:dyDescent="0.2">
      <c r="A42" s="28">
        <v>7</v>
      </c>
      <c r="B42" s="29" t="s">
        <v>46</v>
      </c>
      <c r="C42" s="30">
        <v>16</v>
      </c>
    </row>
    <row r="43" spans="1:3" x14ac:dyDescent="0.2">
      <c r="A43" s="28"/>
      <c r="B43" s="29"/>
      <c r="C43" s="28"/>
    </row>
    <row r="44" spans="1:3" x14ac:dyDescent="0.2">
      <c r="A44" s="28">
        <v>8</v>
      </c>
      <c r="B44" s="29" t="s">
        <v>47</v>
      </c>
      <c r="C44" s="28" t="s">
        <v>48</v>
      </c>
    </row>
  </sheetData>
  <mergeCells count="2">
    <mergeCell ref="A2:C2"/>
    <mergeCell ref="A25:D25"/>
  </mergeCells>
  <phoneticPr fontId="9"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7"/>
  <sheetViews>
    <sheetView topLeftCell="A9" workbookViewId="0">
      <selection activeCell="G27" sqref="G27:G37"/>
    </sheetView>
  </sheetViews>
  <sheetFormatPr defaultRowHeight="12.75" x14ac:dyDescent="0.2"/>
  <cols>
    <col min="2" max="3" width="51.42578125" customWidth="1"/>
    <col min="4" max="4" width="28.5703125" customWidth="1"/>
    <col min="5" max="5" width="29.5703125" customWidth="1"/>
    <col min="6" max="6" width="43" customWidth="1"/>
    <col min="7" max="7" width="34" customWidth="1"/>
    <col min="8" max="8" width="15.140625" customWidth="1"/>
  </cols>
  <sheetData>
    <row r="2" spans="2:3" x14ac:dyDescent="0.2">
      <c r="B2" t="s">
        <v>110</v>
      </c>
    </row>
    <row r="3" spans="2:3" x14ac:dyDescent="0.2">
      <c r="B3" t="s">
        <v>111</v>
      </c>
    </row>
    <row r="4" spans="2:3" x14ac:dyDescent="0.2">
      <c r="B4" t="s">
        <v>112</v>
      </c>
    </row>
    <row r="5" spans="2:3" x14ac:dyDescent="0.2">
      <c r="B5" t="s">
        <v>113</v>
      </c>
    </row>
    <row r="9" spans="2:3" ht="15" x14ac:dyDescent="0.25">
      <c r="B9" s="48" t="s">
        <v>53</v>
      </c>
      <c r="C9" s="136"/>
    </row>
    <row r="10" spans="2:3" ht="15" x14ac:dyDescent="0.25">
      <c r="B10" s="34" t="s">
        <v>95</v>
      </c>
      <c r="C10" s="137"/>
    </row>
    <row r="11" spans="2:3" ht="15" x14ac:dyDescent="0.25">
      <c r="B11" s="34" t="s">
        <v>96</v>
      </c>
      <c r="C11" s="137"/>
    </row>
    <row r="12" spans="2:3" ht="15" x14ac:dyDescent="0.25">
      <c r="B12" s="34" t="s">
        <v>97</v>
      </c>
      <c r="C12" s="137"/>
    </row>
    <row r="13" spans="2:3" ht="15" x14ac:dyDescent="0.25">
      <c r="B13" s="34" t="s">
        <v>87</v>
      </c>
      <c r="C13" s="137"/>
    </row>
    <row r="14" spans="2:3" ht="15" x14ac:dyDescent="0.25">
      <c r="B14" s="34" t="s">
        <v>88</v>
      </c>
      <c r="C14" s="137"/>
    </row>
    <row r="15" spans="2:3" ht="15" x14ac:dyDescent="0.25">
      <c r="B15" s="34" t="s">
        <v>89</v>
      </c>
      <c r="C15" s="137"/>
    </row>
    <row r="16" spans="2:3" ht="15" x14ac:dyDescent="0.25">
      <c r="B16" s="34" t="s">
        <v>90</v>
      </c>
      <c r="C16" s="137"/>
    </row>
    <row r="17" spans="2:8" ht="15" x14ac:dyDescent="0.25">
      <c r="B17" s="34" t="s">
        <v>91</v>
      </c>
      <c r="C17" s="137"/>
    </row>
    <row r="18" spans="2:8" ht="15" x14ac:dyDescent="0.25">
      <c r="B18" s="34" t="s">
        <v>92</v>
      </c>
      <c r="C18" s="137"/>
    </row>
    <row r="19" spans="2:8" ht="15" x14ac:dyDescent="0.25">
      <c r="B19" s="34" t="s">
        <v>93</v>
      </c>
      <c r="C19" s="137"/>
    </row>
    <row r="20" spans="2:8" ht="15" x14ac:dyDescent="0.25">
      <c r="B20" s="34" t="s">
        <v>94</v>
      </c>
      <c r="C20" s="137"/>
    </row>
    <row r="23" spans="2:8" ht="15.75" thickBot="1" x14ac:dyDescent="0.3">
      <c r="B23" s="33"/>
      <c r="C23" s="33"/>
      <c r="D23" s="33"/>
      <c r="E23" s="33"/>
    </row>
    <row r="24" spans="2:8" ht="48" thickBot="1" x14ac:dyDescent="0.3">
      <c r="B24" s="33"/>
      <c r="C24" s="33"/>
      <c r="D24" s="49" t="s">
        <v>72</v>
      </c>
      <c r="E24" s="49" t="s">
        <v>69</v>
      </c>
    </row>
    <row r="25" spans="2:8" ht="47.25" x14ac:dyDescent="0.2">
      <c r="B25" s="50" t="s">
        <v>53</v>
      </c>
      <c r="C25" s="50" t="s">
        <v>287</v>
      </c>
      <c r="D25" s="51" t="s">
        <v>68</v>
      </c>
      <c r="E25" s="51" t="s">
        <v>60</v>
      </c>
      <c r="F25" s="51" t="s">
        <v>120</v>
      </c>
      <c r="G25" s="51" t="s">
        <v>227</v>
      </c>
      <c r="H25" s="52" t="s">
        <v>121</v>
      </c>
    </row>
    <row r="26" spans="2:8" ht="15" x14ac:dyDescent="0.25">
      <c r="B26" s="66" t="s">
        <v>52</v>
      </c>
      <c r="C26" s="71" t="s">
        <v>213</v>
      </c>
      <c r="D26" s="53"/>
      <c r="E26" s="53"/>
      <c r="F26" s="54"/>
      <c r="G26" s="54"/>
      <c r="H26" s="54"/>
    </row>
    <row r="27" spans="2:8" ht="15" x14ac:dyDescent="0.25">
      <c r="B27" s="67" t="s">
        <v>130</v>
      </c>
      <c r="C27" s="71" t="s">
        <v>214</v>
      </c>
      <c r="D27" s="55">
        <v>1.6</v>
      </c>
      <c r="E27" s="55">
        <v>2.13</v>
      </c>
      <c r="F27" s="65" t="s">
        <v>141</v>
      </c>
      <c r="G27" s="71" t="s">
        <v>230</v>
      </c>
      <c r="H27" s="56">
        <v>3250</v>
      </c>
    </row>
    <row r="28" spans="2:8" ht="15" x14ac:dyDescent="0.25">
      <c r="B28" s="67" t="s">
        <v>131</v>
      </c>
      <c r="C28" s="71" t="s">
        <v>215</v>
      </c>
      <c r="D28" s="55">
        <v>3.2</v>
      </c>
      <c r="E28" s="55">
        <v>4.2699999999999996</v>
      </c>
      <c r="F28" s="65" t="s">
        <v>141</v>
      </c>
      <c r="G28" s="71" t="s">
        <v>230</v>
      </c>
      <c r="H28" s="56">
        <v>3259</v>
      </c>
    </row>
    <row r="29" spans="2:8" ht="15" x14ac:dyDescent="0.25">
      <c r="B29" s="67" t="s">
        <v>132</v>
      </c>
      <c r="C29" s="71" t="s">
        <v>216</v>
      </c>
      <c r="D29" s="55">
        <v>4.8</v>
      </c>
      <c r="E29" s="55">
        <v>6.4</v>
      </c>
      <c r="F29" s="65" t="s">
        <v>141</v>
      </c>
      <c r="G29" s="71" t="s">
        <v>230</v>
      </c>
      <c r="H29" s="56">
        <v>3251</v>
      </c>
    </row>
    <row r="30" spans="2:8" ht="15" x14ac:dyDescent="0.25">
      <c r="B30" s="67" t="s">
        <v>133</v>
      </c>
      <c r="C30" s="71" t="s">
        <v>217</v>
      </c>
      <c r="D30" s="55">
        <v>15.4</v>
      </c>
      <c r="E30" s="53">
        <v>20.53</v>
      </c>
      <c r="F30" s="57" t="s">
        <v>142</v>
      </c>
      <c r="G30" s="71" t="s">
        <v>231</v>
      </c>
      <c r="H30" s="56">
        <v>3252</v>
      </c>
    </row>
    <row r="31" spans="2:8" ht="26.25" x14ac:dyDescent="0.25">
      <c r="B31" s="67" t="s">
        <v>134</v>
      </c>
      <c r="C31" s="71" t="s">
        <v>218</v>
      </c>
      <c r="D31" s="55">
        <v>1.58</v>
      </c>
      <c r="E31" s="53">
        <v>2.11</v>
      </c>
      <c r="F31" s="65" t="s">
        <v>105</v>
      </c>
      <c r="G31" s="71" t="s">
        <v>232</v>
      </c>
      <c r="H31" s="56">
        <v>3253</v>
      </c>
    </row>
    <row r="32" spans="2:8" ht="15" x14ac:dyDescent="0.25">
      <c r="B32" s="67" t="s">
        <v>135</v>
      </c>
      <c r="C32" s="71" t="s">
        <v>219</v>
      </c>
      <c r="D32" s="55">
        <v>2.4</v>
      </c>
      <c r="E32" s="53"/>
      <c r="F32" s="65" t="s">
        <v>143</v>
      </c>
      <c r="G32" s="71" t="s">
        <v>233</v>
      </c>
      <c r="H32" s="56">
        <v>3260</v>
      </c>
    </row>
    <row r="33" spans="2:8" ht="15" x14ac:dyDescent="0.25">
      <c r="B33" s="67" t="s">
        <v>136</v>
      </c>
      <c r="C33" s="71" t="s">
        <v>220</v>
      </c>
      <c r="D33" s="55">
        <v>4.8</v>
      </c>
      <c r="E33" s="53"/>
      <c r="F33" s="65" t="s">
        <v>143</v>
      </c>
      <c r="G33" s="71" t="s">
        <v>233</v>
      </c>
      <c r="H33" s="56">
        <v>3261</v>
      </c>
    </row>
    <row r="34" spans="2:8" ht="15" x14ac:dyDescent="0.25">
      <c r="B34" s="67" t="s">
        <v>137</v>
      </c>
      <c r="C34" s="71" t="s">
        <v>221</v>
      </c>
      <c r="D34" s="55">
        <v>7.19</v>
      </c>
      <c r="E34" s="55">
        <v>9.59</v>
      </c>
      <c r="F34" s="65" t="s">
        <v>143</v>
      </c>
      <c r="G34" s="71" t="s">
        <v>233</v>
      </c>
      <c r="H34" s="56">
        <v>3254</v>
      </c>
    </row>
    <row r="35" spans="2:8" ht="15" x14ac:dyDescent="0.25">
      <c r="B35" s="67" t="s">
        <v>138</v>
      </c>
      <c r="C35" s="71" t="s">
        <v>222</v>
      </c>
      <c r="D35" s="55">
        <v>9.6</v>
      </c>
      <c r="E35" s="55">
        <v>12.8</v>
      </c>
      <c r="F35" s="65" t="s">
        <v>143</v>
      </c>
      <c r="G35" s="71" t="s">
        <v>233</v>
      </c>
      <c r="H35" s="56">
        <v>3255</v>
      </c>
    </row>
    <row r="36" spans="2:8" ht="30" x14ac:dyDescent="0.25">
      <c r="B36" s="67" t="s">
        <v>139</v>
      </c>
      <c r="C36" s="71" t="s">
        <v>223</v>
      </c>
      <c r="D36" s="55">
        <v>12</v>
      </c>
      <c r="E36" s="55">
        <v>16</v>
      </c>
      <c r="F36" s="65" t="s">
        <v>144</v>
      </c>
      <c r="G36" s="71" t="s">
        <v>234</v>
      </c>
      <c r="H36" s="56">
        <v>3256</v>
      </c>
    </row>
    <row r="37" spans="2:8" ht="15" x14ac:dyDescent="0.25">
      <c r="B37" s="67" t="s">
        <v>140</v>
      </c>
      <c r="C37" s="71" t="s">
        <v>224</v>
      </c>
      <c r="D37" s="55">
        <v>24</v>
      </c>
      <c r="E37" s="53">
        <v>32</v>
      </c>
      <c r="F37" s="65" t="s">
        <v>145</v>
      </c>
      <c r="G37" s="70" t="s">
        <v>235</v>
      </c>
      <c r="H37" s="56">
        <v>3258</v>
      </c>
    </row>
  </sheetData>
  <dataValidations count="1">
    <dataValidation allowBlank="1" showInputMessage="1" showErrorMessage="1" errorTitle="Details from Section E in cell E" sqref="F27:G29" xr:uid="{00000000-0002-0000-01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94d30eb-bf97-4078-a99a-14082def7639" xsi:nil="true"/>
    <lcf76f155ced4ddcb4097134ff3c332f xmlns="194d30eb-bf97-4078-a99a-14082def7639">
      <Terms xmlns="http://schemas.microsoft.com/office/infopath/2007/PartnerControls"/>
    </lcf76f155ced4ddcb4097134ff3c332f>
    <TaxCatchAll xmlns="e19b6719-1d9f-48cd-92e0-7709cefabc8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78E004754FF044A116E535253361E4" ma:contentTypeVersion="19" ma:contentTypeDescription="Create a new document." ma:contentTypeScope="" ma:versionID="f02c9d2217091d9c5dc3c77787fa7634">
  <xsd:schema xmlns:xsd="http://www.w3.org/2001/XMLSchema" xmlns:xs="http://www.w3.org/2001/XMLSchema" xmlns:p="http://schemas.microsoft.com/office/2006/metadata/properties" xmlns:ns2="194d30eb-bf97-4078-a99a-14082def7639" xmlns:ns3="e19b6719-1d9f-48cd-92e0-7709cefabc8a" targetNamespace="http://schemas.microsoft.com/office/2006/metadata/properties" ma:root="true" ma:fieldsID="b552498097df9fc5c1ab5d9cad31c651" ns2:_="" ns3:_="">
    <xsd:import namespace="194d30eb-bf97-4078-a99a-14082def7639"/>
    <xsd:import namespace="e19b6719-1d9f-48cd-92e0-7709cefabc8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d30eb-bf97-4078-a99a-14082def7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b6719-1d9f-48cd-92e0-7709cefabc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33f58-5fad-408b-94d9-e171587d4297}" ma:internalName="TaxCatchAll" ma:showField="CatchAllData" ma:web="e19b6719-1d9f-48cd-92e0-7709cefab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7A68E-7A87-4311-9F1B-78A47C472B2B}">
  <ds:schemaRefs>
    <ds:schemaRef ds:uri="http://schemas.microsoft.com/sharepoint/v3/contenttype/forms"/>
  </ds:schemaRefs>
</ds:datastoreItem>
</file>

<file path=customXml/itemProps2.xml><?xml version="1.0" encoding="utf-8"?>
<ds:datastoreItem xmlns:ds="http://schemas.openxmlformats.org/officeDocument/2006/customXml" ds:itemID="{A96FF618-D435-48FE-B4DA-3DFAC6CDB40E}">
  <ds:schemaRefs>
    <ds:schemaRef ds:uri="http://purl.org/dc/elements/1.1/"/>
    <ds:schemaRef ds:uri="194d30eb-bf97-4078-a99a-14082def7639"/>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19b6719-1d9f-48cd-92e0-7709cefabc8a"/>
  </ds:schemaRefs>
</ds:datastoreItem>
</file>

<file path=customXml/itemProps3.xml><?xml version="1.0" encoding="utf-8"?>
<ds:datastoreItem xmlns:ds="http://schemas.openxmlformats.org/officeDocument/2006/customXml" ds:itemID="{A8A8DB12-C27E-4110-8697-EAF94AC5B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d30eb-bf97-4078-a99a-14082def7639"/>
    <ds:schemaRef ds:uri="e19b6719-1d9f-48cd-92e0-7709cefab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Timesheet - Bileog ama</vt:lpstr>
      <vt:lpstr>Notes</vt:lpstr>
      <vt:lpstr>List2</vt:lpstr>
      <vt:lpstr>Rates</vt:lpstr>
      <vt:lpstr>Gaeilge</vt:lpstr>
      <vt:lpstr>Rates Rátaí</vt:lpstr>
      <vt:lpstr>List</vt:lpstr>
      <vt:lpstr>'Timesheet - Bileog ama'!Print_Area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natalia.stachowiak@universityofgalway.ie;timesheets.bureau@universityofgalway.ie</dc:creator>
  <cp:lastModifiedBy>Stachowiak, Natalia</cp:lastModifiedBy>
  <cp:lastPrinted>2018-10-11T17:54:27Z</cp:lastPrinted>
  <dcterms:created xsi:type="dcterms:W3CDTF">2011-06-30T08:25:49Z</dcterms:created>
  <dcterms:modified xsi:type="dcterms:W3CDTF">2025-04-13T17:20:05Z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0x010100753FD4A2A9AE644F81C35BB43C934429</vt:lpwstr>
  </property>
</Properties>
</file>