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nuigalwayie-my.sharepoint.com/personal/0124074s_universityofgalway_ie/Documents/Documents/Marie Curie PPF/"/>
    </mc:Choice>
  </mc:AlternateContent>
  <xr:revisionPtr revIDLastSave="0" documentId="8_{339087A3-D159-46E9-8323-E0172A311EDE}" xr6:coauthVersionLast="47" xr6:coauthVersionMax="47" xr10:uidLastSave="{00000000-0000-0000-0000-000000000000}"/>
  <bookViews>
    <workbookView xWindow="-28920" yWindow="-120" windowWidth="29040" windowHeight="15840" xr2:uid="{0E984C78-D9BB-4AC6-8F4A-354C15B9D3C5}"/>
  </bookViews>
  <sheets>
    <sheet name="PPF" sheetId="5" r:id="rId1"/>
    <sheet name="Workings" sheetId="2" r:id="rId2"/>
    <sheet name="Budget Details -Grant Agreement" sheetId="3" r:id="rId3"/>
    <sheet name="Budget V Actual" sheetId="4" r:id="rId4"/>
  </sheets>
  <definedNames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alaryPointRan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2" l="1"/>
  <c r="U10" i="2"/>
  <c r="U9" i="2"/>
  <c r="T9" i="2"/>
  <c r="T10" i="2" l="1"/>
  <c r="V10" i="2" s="1"/>
  <c r="W10" i="2" s="1"/>
  <c r="T11" i="2"/>
  <c r="M5" i="2"/>
  <c r="V11" i="2"/>
  <c r="X11" i="2" s="1"/>
  <c r="X7" i="2"/>
  <c r="P5" i="2"/>
  <c r="O5" i="2"/>
  <c r="N5" i="2"/>
  <c r="L5" i="2"/>
  <c r="K5" i="2"/>
  <c r="I5" i="2"/>
  <c r="G5" i="2"/>
  <c r="E5" i="2"/>
  <c r="F5" i="2" s="1"/>
  <c r="D3" i="2"/>
  <c r="U12" i="2" l="1"/>
  <c r="U13" i="2" s="1"/>
  <c r="H9" i="2"/>
  <c r="H11" i="2" s="1"/>
  <c r="H13" i="2" s="1"/>
  <c r="C23" i="5" s="1"/>
  <c r="T12" i="2"/>
  <c r="T13" i="2" s="1"/>
  <c r="L9" i="2"/>
  <c r="L11" i="2" s="1"/>
  <c r="L13" i="2" s="1"/>
  <c r="L15" i="2" s="1"/>
  <c r="V9" i="2"/>
  <c r="X9" i="2" s="1"/>
  <c r="D9" i="2"/>
  <c r="D11" i="2" s="1"/>
  <c r="D13" i="2" s="1"/>
  <c r="K9" i="2"/>
  <c r="K11" i="2" s="1"/>
  <c r="K13" i="2" s="1"/>
  <c r="O9" i="2"/>
  <c r="O11" i="2" s="1"/>
  <c r="O13" i="2" s="1"/>
  <c r="O15" i="2" s="1"/>
  <c r="G9" i="2"/>
  <c r="G11" i="2" s="1"/>
  <c r="G13" i="2" s="1"/>
  <c r="N9" i="2"/>
  <c r="N11" i="2" s="1"/>
  <c r="N13" i="2" s="1"/>
  <c r="W11" i="2"/>
  <c r="X10" i="2"/>
  <c r="E9" i="2"/>
  <c r="K3" i="2"/>
  <c r="K14" i="2" l="1"/>
  <c r="K15" i="2"/>
  <c r="M15" i="2" s="1"/>
  <c r="N14" i="2"/>
  <c r="N15" i="2"/>
  <c r="C24" i="5"/>
  <c r="G15" i="2"/>
  <c r="M9" i="2"/>
  <c r="M11" i="2" s="1"/>
  <c r="P11" i="2" s="1"/>
  <c r="D15" i="2"/>
  <c r="V12" i="2"/>
  <c r="V13" i="2" s="1"/>
  <c r="W9" i="2"/>
  <c r="W12" i="2" s="1"/>
  <c r="K16" i="2"/>
  <c r="X12" i="2"/>
  <c r="D14" i="2"/>
  <c r="D16" i="2"/>
  <c r="O14" i="2"/>
  <c r="O17" i="2" s="1"/>
  <c r="O18" i="2" s="1"/>
  <c r="H14" i="2"/>
  <c r="H15" i="2"/>
  <c r="G14" i="2"/>
  <c r="E11" i="2"/>
  <c r="E13" i="2" s="1"/>
  <c r="E15" i="2" s="1"/>
  <c r="F9" i="2"/>
  <c r="F11" i="2" s="1"/>
  <c r="I11" i="2" s="1"/>
  <c r="M13" i="2"/>
  <c r="P13" i="2" s="1"/>
  <c r="L14" i="2"/>
  <c r="L16" i="2"/>
  <c r="M16" i="2" s="1"/>
  <c r="P16" i="2" s="1"/>
  <c r="K17" i="2" l="1"/>
  <c r="K18" i="2" s="1"/>
  <c r="M14" i="2"/>
  <c r="P14" i="2" s="1"/>
  <c r="P15" i="2"/>
  <c r="G17" i="2"/>
  <c r="G18" i="2" s="1"/>
  <c r="N17" i="2"/>
  <c r="N18" i="2" s="1"/>
  <c r="F15" i="2"/>
  <c r="I15" i="2" s="1"/>
  <c r="P9" i="2"/>
  <c r="D17" i="2"/>
  <c r="D18" i="2" s="1"/>
  <c r="H17" i="2"/>
  <c r="H18" i="2" s="1"/>
  <c r="L17" i="2"/>
  <c r="E16" i="2"/>
  <c r="F16" i="2" s="1"/>
  <c r="I16" i="2" s="1"/>
  <c r="E14" i="2"/>
  <c r="F14" i="2" s="1"/>
  <c r="I14" i="2" s="1"/>
  <c r="F13" i="2"/>
  <c r="M17" i="2" l="1"/>
  <c r="M18" i="2" s="1"/>
  <c r="P17" i="2"/>
  <c r="P18" i="2" s="1"/>
  <c r="C22" i="5"/>
  <c r="F19" i="2"/>
  <c r="E19" i="2"/>
  <c r="D19" i="2"/>
  <c r="L18" i="2"/>
  <c r="I13" i="2"/>
  <c r="I17" i="2" s="1"/>
  <c r="I18" i="2" s="1"/>
  <c r="E17" i="2"/>
  <c r="E18" i="2" l="1"/>
  <c r="F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Murphy, Erin</author>
  </authors>
  <commentList>
    <comment ref="G16" authorId="0" shapeId="0" xr:uid="{5359DA5D-04BC-4516-B268-4F81034615C0}">
      <text>
        <r>
          <rPr>
            <b/>
            <sz val="9"/>
            <color indexed="81"/>
            <rFont val="Tahoma"/>
            <family val="2"/>
          </rPr>
          <t>Pension is not applicable to Mobility/family Allowances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6" authorId="0" shapeId="0" xr:uid="{C2194573-D940-4530-854B-C8480076528F}">
      <text>
        <r>
          <rPr>
            <b/>
            <sz val="9"/>
            <color indexed="81"/>
            <rFont val="Tahoma"/>
            <family val="2"/>
          </rPr>
          <t>Pension is not applicable to Mobility/family Allowances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6" authorId="0" shapeId="0" xr:uid="{8661D65A-2D0C-49A9-AC9B-3CF47BBB673C}">
      <text>
        <r>
          <rPr>
            <b/>
            <sz val="9"/>
            <color indexed="81"/>
            <rFont val="Tahoma"/>
            <family val="2"/>
          </rPr>
          <t>Pension is not applicable to Mobility/family Allowances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6" authorId="0" shapeId="0" xr:uid="{6FF80F69-A71F-4393-8437-3EFF8F92AC43}">
      <text>
        <r>
          <rPr>
            <b/>
            <sz val="9"/>
            <color indexed="81"/>
            <rFont val="Tahoma"/>
            <family val="2"/>
          </rPr>
          <t>Pension is not applicable to Mobility/family Allowances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<sst xmlns="http://schemas.openxmlformats.org/spreadsheetml/2006/main" count="98" uniqueCount="81">
  <si>
    <t>Yes</t>
  </si>
  <si>
    <t>Living</t>
  </si>
  <si>
    <t>No</t>
  </si>
  <si>
    <t>Mobility</t>
  </si>
  <si>
    <t>Section 1:  Employee &amp; Post Information</t>
  </si>
  <si>
    <t>Family</t>
  </si>
  <si>
    <t>Title:</t>
  </si>
  <si>
    <t>Name</t>
  </si>
  <si>
    <t>Nationality:</t>
  </si>
  <si>
    <t>Email</t>
  </si>
  <si>
    <t>Work Authorisation Required:</t>
  </si>
  <si>
    <t>Employee No:</t>
  </si>
  <si>
    <t>if applicable</t>
  </si>
  <si>
    <t>Post Title:</t>
  </si>
  <si>
    <t>Specific Purpose of This Post:</t>
  </si>
  <si>
    <t xml:space="preserve">Please state reasons why is this a temporary contract post rather than a contract of long-term duration or </t>
  </si>
  <si>
    <t>permanent post,</t>
  </si>
  <si>
    <t xml:space="preserve">(i) </t>
  </si>
  <si>
    <t>School/Centre:</t>
  </si>
  <si>
    <t>Principal Investigator:</t>
  </si>
  <si>
    <t>Direct Supervisor:</t>
  </si>
  <si>
    <t>Is Family Allowance applicable: (pick from drop down)</t>
  </si>
  <si>
    <t>Annual Gross Living Allowance</t>
  </si>
  <si>
    <t>*Where applicable</t>
  </si>
  <si>
    <t>Section 2:  Funding Data</t>
  </si>
  <si>
    <t>Allowance (pick from drop down)</t>
  </si>
  <si>
    <t>Start Date</t>
  </si>
  <si>
    <t>End date</t>
  </si>
  <si>
    <t>Account to be paid from</t>
  </si>
  <si>
    <t>Account Start Date</t>
  </si>
  <si>
    <t>Account End Date</t>
  </si>
  <si>
    <t>Percentages</t>
  </si>
  <si>
    <t>In accordance with the University of Galway Child Protection Policy, Garda Vetting is a requirement for this post.           Yes                   No</t>
  </si>
  <si>
    <t xml:space="preserve">Approved by:  </t>
  </si>
  <si>
    <t xml:space="preserve">Date:  </t>
  </si>
  <si>
    <t>Principal Investigator/Budget Holder</t>
  </si>
  <si>
    <t>Approved by:</t>
  </si>
  <si>
    <t>Research Accountant</t>
  </si>
  <si>
    <t>HR Manager</t>
  </si>
  <si>
    <r>
      <t xml:space="preserve">Post Proposal forms for existing employees should be sent to the Research Accountant by the 8th of the month </t>
    </r>
    <r>
      <rPr>
        <b/>
        <i/>
        <u/>
        <sz val="10"/>
        <rFont val="Arial"/>
        <family val="2"/>
      </rPr>
      <t>(at the latest)</t>
    </r>
    <r>
      <rPr>
        <i/>
        <u/>
        <sz val="10"/>
        <rFont val="Arial"/>
        <family val="2"/>
      </rPr>
      <t xml:space="preserve"> prior to the renewal/change to reach the HR Office by the deadline of the 15th of the month prior to renewal/change.  </t>
    </r>
  </si>
  <si>
    <r>
      <t>Post Proposal forms for new employees should be sent to the Research Accountant by the 8th of the month</t>
    </r>
    <r>
      <rPr>
        <b/>
        <i/>
        <u/>
        <sz val="10"/>
        <rFont val="Arial"/>
        <family val="2"/>
      </rPr>
      <t xml:space="preserve"> (at the latest) </t>
    </r>
    <r>
      <rPr>
        <i/>
        <u/>
        <sz val="10"/>
        <rFont val="Arial"/>
        <family val="2"/>
      </rPr>
      <t>prior to commencement to reach the HR Office by the deadline of the 15th of the month prior to commencement. If the new employee is relocating or requires a work authorisation and/or visa the PPF must be submitted at least 6 weeks prior to date of commencement</t>
    </r>
  </si>
  <si>
    <t>NOTE:</t>
  </si>
  <si>
    <t xml:space="preserve"> No employee may commence work in the University without having a signed contract of  employment and if the employee is a Non-EU National a valid work authorisation will also be required.</t>
  </si>
  <si>
    <t>MONTHLY STAFF COSTS AS PER AGREEMENT</t>
  </si>
  <si>
    <t>Enter total number of months:</t>
  </si>
  <si>
    <t>PER MONTH</t>
  </si>
  <si>
    <t>PER YEAR</t>
  </si>
  <si>
    <t>Salary Cost Breakdown</t>
  </si>
  <si>
    <t>Rates</t>
  </si>
  <si>
    <t>Total Living</t>
  </si>
  <si>
    <t>Total</t>
  </si>
  <si>
    <t>EU</t>
  </si>
  <si>
    <t>Other</t>
  </si>
  <si>
    <t>TOTAL</t>
  </si>
  <si>
    <t xml:space="preserve">TOTAL </t>
  </si>
  <si>
    <t>Allowance per year</t>
  </si>
  <si>
    <t>Living (salary)</t>
  </si>
  <si>
    <t>Indexation</t>
  </si>
  <si>
    <t>Mobility allowance</t>
  </si>
  <si>
    <t>Total (inclu. Emp'er PRSI, 5% SC &amp; Pension )</t>
  </si>
  <si>
    <t>Family allowance</t>
  </si>
  <si>
    <t>Staff Cost per Month</t>
  </si>
  <si>
    <t>Gross To Employee Per Annum</t>
  </si>
  <si>
    <t>Staff cost per year</t>
  </si>
  <si>
    <t>PRSI</t>
  </si>
  <si>
    <t>Social Costs</t>
  </si>
  <si>
    <t>Pension Charge</t>
  </si>
  <si>
    <t>NA</t>
  </si>
  <si>
    <t xml:space="preserve">Total Cost to Award </t>
  </si>
  <si>
    <t>Gross % Split  where applicable</t>
  </si>
  <si>
    <t>Please paste a copy of the Budget section of the grant agreement showing details of the Marie Curie allowances</t>
  </si>
  <si>
    <t>For Research accounts office use</t>
  </si>
  <si>
    <t xml:space="preserve"> POST PROPOSAL FORM - Marie Curie Funded/CoFunded Fellowship</t>
  </si>
  <si>
    <t>Marie-Curie Fellowship workings</t>
  </si>
  <si>
    <t>Months</t>
  </si>
  <si>
    <t>Is Family Allowance applicable:</t>
  </si>
  <si>
    <t>Enter Account to be paid from:</t>
  </si>
  <si>
    <t>Is the Account State Funded:</t>
  </si>
  <si>
    <t>Complete all cells coloured Green Below:</t>
  </si>
  <si>
    <t>Annual Gross Mobility</t>
  </si>
  <si>
    <t>Annual Gross Family Allowance*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</si>
</sst>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€&quot;#,##0;[Red]\-&quot;€&quot;#,##0"/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[$-1809]dd\ mmmm\ yyyy;@"/>
    <numFmt numFmtId="165" formatCode="_-* #,##0_-;\-* #,##0_-;_-* &quot;-&quot;??_-;_-@_-"/>
    <numFmt numFmtId="166" formatCode="_-* #,##0.000_-;\-* #,##0.000_-;_-* &quot;-&quot;???_-;_-@_-"/>
  </numFmts>
  <fonts count="3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 val="double"/>
      <sz val="20"/>
      <name val="Arial"/>
      <family val="2"/>
    </font>
    <font>
      <b/>
      <sz val="16"/>
      <color indexed="16"/>
      <name val="Arial"/>
      <family val="2"/>
    </font>
    <font>
      <b/>
      <sz val="16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i/>
      <sz val="10"/>
      <name val="Arial"/>
      <family val="2"/>
    </font>
    <font>
      <b/>
      <sz val="10"/>
      <name val="Arial"/>
      <family val="2"/>
    </font>
    <font>
      <i/>
      <sz val="10"/>
      <color theme="1"/>
      <name val="Aptos Narrow"/>
      <family val="2"/>
      <scheme val="minor"/>
    </font>
    <font>
      <sz val="14"/>
      <name val="Arial"/>
      <family val="2"/>
    </font>
    <font>
      <b/>
      <u/>
      <sz val="10"/>
      <name val="Arial"/>
      <family val="2"/>
    </font>
    <font>
      <i/>
      <sz val="10.5"/>
      <color rgb="FFFF0000"/>
      <name val="Segoe UI"/>
      <family val="2"/>
    </font>
    <font>
      <i/>
      <u/>
      <sz val="10"/>
      <name val="Arial"/>
      <family val="2"/>
    </font>
    <font>
      <b/>
      <i/>
      <u/>
      <sz val="10"/>
      <name val="Arial"/>
      <family val="2"/>
    </font>
    <font>
      <i/>
      <sz val="11"/>
      <color indexed="8"/>
      <name val="Calibri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9"/>
      <name val="Aptos Narrow"/>
      <family val="2"/>
      <scheme val="minor"/>
    </font>
    <font>
      <b/>
      <sz val="10"/>
      <color rgb="FF0000FF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sz val="8"/>
      <name val="Aptos Narrow"/>
      <family val="2"/>
      <scheme val="minor"/>
    </font>
    <font>
      <sz val="7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ptos Narrow"/>
      <family val="2"/>
      <scheme val="minor"/>
    </font>
    <font>
      <b/>
      <u/>
      <sz val="12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CA421"/>
        <bgColor indexed="64"/>
      </patternFill>
    </fill>
    <fill>
      <patternFill patternType="solid">
        <fgColor rgb="FF303069"/>
        <bgColor indexed="64"/>
      </patternFill>
    </fill>
    <fill>
      <patternFill patternType="solid">
        <fgColor rgb="FFD0CCD9"/>
        <bgColor indexed="64"/>
      </patternFill>
    </fill>
    <fill>
      <patternFill patternType="solid">
        <fgColor rgb="FF00B8B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DD5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9" fontId="19" fillId="0" borderId="0" applyFont="0" applyFill="0" applyBorder="0" applyAlignment="0" applyProtection="0"/>
  </cellStyleXfs>
  <cellXfs count="206">
    <xf numFmtId="0" fontId="0" fillId="0" borderId="0" xfId="0"/>
    <xf numFmtId="0" fontId="4" fillId="2" borderId="0" xfId="0" applyFont="1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2" borderId="0" xfId="0" applyFont="1" applyFill="1" applyProtection="1">
      <protection locked="0"/>
    </xf>
    <xf numFmtId="0" fontId="7" fillId="3" borderId="1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8" fillId="2" borderId="0" xfId="3" applyFill="1" applyAlignment="1" applyProtection="1">
      <protection locked="0"/>
    </xf>
    <xf numFmtId="0" fontId="7" fillId="2" borderId="0" xfId="0" applyFont="1" applyFill="1" applyProtection="1">
      <protection locked="0"/>
    </xf>
    <xf numFmtId="0" fontId="2" fillId="0" borderId="0" xfId="0" applyFont="1"/>
    <xf numFmtId="0" fontId="0" fillId="2" borderId="0" xfId="0" applyFill="1"/>
    <xf numFmtId="0" fontId="9" fillId="2" borderId="0" xfId="0" applyFont="1" applyFill="1" applyProtection="1">
      <protection locked="0"/>
    </xf>
    <xf numFmtId="0" fontId="0" fillId="2" borderId="0" xfId="0" applyFill="1" applyAlignment="1" applyProtection="1">
      <alignment vertical="top" wrapText="1"/>
      <protection locked="0"/>
    </xf>
    <xf numFmtId="0" fontId="10" fillId="2" borderId="0" xfId="0" applyFont="1" applyFill="1" applyProtection="1"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right"/>
      <protection locked="0"/>
    </xf>
    <xf numFmtId="0" fontId="2" fillId="2" borderId="0" xfId="0" applyFont="1" applyFill="1"/>
    <xf numFmtId="0" fontId="0" fillId="2" borderId="0" xfId="0" applyFill="1" applyAlignment="1" applyProtection="1">
      <alignment horizontal="right"/>
      <protection locked="0"/>
    </xf>
    <xf numFmtId="164" fontId="6" fillId="4" borderId="8" xfId="0" applyNumberFormat="1" applyFont="1" applyFill="1" applyBorder="1" applyProtection="1">
      <protection locked="0"/>
    </xf>
    <xf numFmtId="44" fontId="6" fillId="3" borderId="6" xfId="0" applyNumberFormat="1" applyFont="1" applyFill="1" applyBorder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6" fillId="5" borderId="8" xfId="0" applyFont="1" applyFill="1" applyBorder="1" applyAlignment="1">
      <alignment horizontal="center"/>
    </xf>
    <xf numFmtId="14" fontId="6" fillId="4" borderId="8" xfId="0" applyNumberFormat="1" applyFont="1" applyFill="1" applyBorder="1" applyProtection="1">
      <protection locked="0"/>
    </xf>
    <xf numFmtId="0" fontId="13" fillId="2" borderId="0" xfId="0" applyFont="1" applyFill="1" applyProtection="1">
      <protection locked="0"/>
    </xf>
    <xf numFmtId="0" fontId="11" fillId="2" borderId="5" xfId="0" applyFont="1" applyFill="1" applyBorder="1" applyProtection="1">
      <protection locked="0"/>
    </xf>
    <xf numFmtId="0" fontId="14" fillId="2" borderId="5" xfId="0" applyFont="1" applyFill="1" applyBorder="1" applyProtection="1">
      <protection locked="0"/>
    </xf>
    <xf numFmtId="0" fontId="11" fillId="2" borderId="0" xfId="0" applyFont="1" applyFill="1" applyProtection="1">
      <protection locked="0"/>
    </xf>
    <xf numFmtId="14" fontId="14" fillId="2" borderId="0" xfId="0" applyNumberFormat="1" applyFont="1" applyFill="1" applyProtection="1">
      <protection locked="0"/>
    </xf>
    <xf numFmtId="0" fontId="15" fillId="0" borderId="0" xfId="0" applyFont="1"/>
    <xf numFmtId="0" fontId="14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right"/>
      <protection locked="0"/>
    </xf>
    <xf numFmtId="0" fontId="11" fillId="2" borderId="0" xfId="0" applyFont="1" applyFill="1" applyAlignment="1" applyProtection="1">
      <alignment horizontal="left" indent="2"/>
      <protection locked="0"/>
    </xf>
    <xf numFmtId="0" fontId="10" fillId="2" borderId="0" xfId="0" applyFont="1" applyFill="1" applyAlignment="1" applyProtection="1">
      <alignment wrapText="1"/>
      <protection locked="0"/>
    </xf>
    <xf numFmtId="0" fontId="18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left" wrapText="1"/>
      <protection locked="0"/>
    </xf>
    <xf numFmtId="0" fontId="11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wrapText="1"/>
      <protection locked="0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23" fillId="7" borderId="0" xfId="0" applyFont="1" applyFill="1" applyAlignment="1">
      <alignment horizontal="center" vertical="center"/>
    </xf>
    <xf numFmtId="43" fontId="22" fillId="0" borderId="0" xfId="1" applyFont="1" applyFill="1" applyAlignment="1">
      <alignment vertical="center"/>
    </xf>
    <xf numFmtId="0" fontId="22" fillId="0" borderId="0" xfId="0" applyFont="1"/>
    <xf numFmtId="43" fontId="22" fillId="0" borderId="0" xfId="1" applyFont="1" applyFill="1"/>
    <xf numFmtId="0" fontId="21" fillId="8" borderId="9" xfId="0" applyFont="1" applyFill="1" applyBorder="1" applyAlignment="1">
      <alignment horizontal="center" vertical="center"/>
    </xf>
    <xf numFmtId="0" fontId="21" fillId="8" borderId="10" xfId="0" applyFont="1" applyFill="1" applyBorder="1" applyAlignment="1">
      <alignment horizontal="center" vertical="center"/>
    </xf>
    <xf numFmtId="0" fontId="21" fillId="8" borderId="11" xfId="0" applyFont="1" applyFill="1" applyBorder="1" applyAlignment="1">
      <alignment horizontal="center" vertical="center"/>
    </xf>
    <xf numFmtId="0" fontId="21" fillId="8" borderId="3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4" fillId="0" borderId="0" xfId="0" applyFont="1"/>
    <xf numFmtId="0" fontId="24" fillId="9" borderId="16" xfId="0" applyFont="1" applyFill="1" applyBorder="1" applyAlignment="1">
      <alignment horizontal="center"/>
    </xf>
    <xf numFmtId="17" fontId="22" fillId="0" borderId="0" xfId="0" applyNumberFormat="1" applyFont="1"/>
    <xf numFmtId="43" fontId="23" fillId="7" borderId="20" xfId="1" applyFont="1" applyFill="1" applyBorder="1" applyAlignment="1">
      <alignment horizontal="center"/>
    </xf>
    <xf numFmtId="43" fontId="22" fillId="0" borderId="0" xfId="1" applyFont="1"/>
    <xf numFmtId="0" fontId="26" fillId="7" borderId="16" xfId="0" applyFont="1" applyFill="1" applyBorder="1" applyAlignment="1">
      <alignment horizontal="center"/>
    </xf>
    <xf numFmtId="6" fontId="22" fillId="10" borderId="13" xfId="1" applyNumberFormat="1" applyFont="1" applyFill="1" applyBorder="1"/>
    <xf numFmtId="0" fontId="27" fillId="0" borderId="16" xfId="0" applyFont="1" applyBorder="1"/>
    <xf numFmtId="165" fontId="27" fillId="0" borderId="16" xfId="1" applyNumberFormat="1" applyFont="1" applyBorder="1"/>
    <xf numFmtId="165" fontId="27" fillId="0" borderId="16" xfId="0" applyNumberFormat="1" applyFont="1" applyBorder="1"/>
    <xf numFmtId="166" fontId="22" fillId="10" borderId="13" xfId="1" applyNumberFormat="1" applyFont="1" applyFill="1" applyBorder="1"/>
    <xf numFmtId="165" fontId="21" fillId="10" borderId="1" xfId="1" applyNumberFormat="1" applyFont="1" applyFill="1" applyBorder="1"/>
    <xf numFmtId="43" fontId="22" fillId="0" borderId="0" xfId="0" applyNumberFormat="1" applyFont="1"/>
    <xf numFmtId="43" fontId="21" fillId="10" borderId="13" xfId="1" applyFont="1" applyFill="1" applyBorder="1"/>
    <xf numFmtId="0" fontId="24" fillId="11" borderId="16" xfId="0" applyFont="1" applyFill="1" applyBorder="1"/>
    <xf numFmtId="165" fontId="24" fillId="11" borderId="16" xfId="0" applyNumberFormat="1" applyFont="1" applyFill="1" applyBorder="1"/>
    <xf numFmtId="165" fontId="24" fillId="9" borderId="16" xfId="0" applyNumberFormat="1" applyFont="1" applyFill="1" applyBorder="1"/>
    <xf numFmtId="165" fontId="21" fillId="10" borderId="13" xfId="1" applyNumberFormat="1" applyFont="1" applyFill="1" applyBorder="1"/>
    <xf numFmtId="0" fontId="24" fillId="9" borderId="16" xfId="0" applyFont="1" applyFill="1" applyBorder="1"/>
    <xf numFmtId="165" fontId="24" fillId="0" borderId="16" xfId="0" applyNumberFormat="1" applyFont="1" applyBorder="1"/>
    <xf numFmtId="10" fontId="22" fillId="0" borderId="0" xfId="4" applyNumberFormat="1" applyFont="1" applyBorder="1"/>
    <xf numFmtId="0" fontId="27" fillId="0" borderId="0" xfId="0" applyFont="1"/>
    <xf numFmtId="9" fontId="24" fillId="0" borderId="0" xfId="2" applyFont="1" applyBorder="1"/>
    <xf numFmtId="9" fontId="22" fillId="0" borderId="0" xfId="4" applyFont="1" applyBorder="1"/>
    <xf numFmtId="0" fontId="21" fillId="0" borderId="0" xfId="0" applyFont="1"/>
    <xf numFmtId="165" fontId="21" fillId="10" borderId="23" xfId="1" applyNumberFormat="1" applyFont="1" applyFill="1" applyBorder="1"/>
    <xf numFmtId="43" fontId="29" fillId="10" borderId="20" xfId="1" applyFont="1" applyFill="1" applyBorder="1"/>
    <xf numFmtId="0" fontId="0" fillId="0" borderId="4" xfId="0" applyBorder="1"/>
    <xf numFmtId="43" fontId="22" fillId="6" borderId="1" xfId="1" applyFont="1" applyFill="1" applyBorder="1" applyAlignment="1">
      <alignment horizontal="center"/>
    </xf>
    <xf numFmtId="0" fontId="6" fillId="0" borderId="0" xfId="0" applyFont="1" applyProtection="1">
      <protection locked="0"/>
    </xf>
    <xf numFmtId="43" fontId="21" fillId="12" borderId="2" xfId="1" applyFont="1" applyFill="1" applyBorder="1" applyAlignment="1">
      <alignment horizontal="center"/>
    </xf>
    <xf numFmtId="43" fontId="21" fillId="12" borderId="1" xfId="1" applyFont="1" applyFill="1" applyBorder="1" applyAlignment="1"/>
    <xf numFmtId="43" fontId="21" fillId="12" borderId="3" xfId="1" applyFont="1" applyFill="1" applyBorder="1" applyAlignment="1"/>
    <xf numFmtId="43" fontId="21" fillId="12" borderId="3" xfId="1" applyFont="1" applyFill="1" applyBorder="1" applyAlignment="1">
      <alignment horizontal="center"/>
    </xf>
    <xf numFmtId="165" fontId="27" fillId="12" borderId="16" xfId="1" applyNumberFormat="1" applyFont="1" applyFill="1" applyBorder="1"/>
    <xf numFmtId="165" fontId="27" fillId="12" borderId="16" xfId="0" applyNumberFormat="1" applyFont="1" applyFill="1" applyBorder="1"/>
    <xf numFmtId="43" fontId="25" fillId="13" borderId="17" xfId="1" applyFont="1" applyFill="1" applyBorder="1" applyAlignment="1">
      <alignment horizontal="center"/>
    </xf>
    <xf numFmtId="43" fontId="25" fillId="13" borderId="18" xfId="1" applyFont="1" applyFill="1" applyBorder="1" applyAlignment="1">
      <alignment horizontal="center"/>
    </xf>
    <xf numFmtId="43" fontId="25" fillId="13" borderId="19" xfId="1" applyFont="1" applyFill="1" applyBorder="1" applyAlignment="1">
      <alignment horizontal="center"/>
    </xf>
    <xf numFmtId="6" fontId="22" fillId="13" borderId="21" xfId="1" applyNumberFormat="1" applyFont="1" applyFill="1" applyBorder="1"/>
    <xf numFmtId="6" fontId="22" fillId="13" borderId="0" xfId="1" applyNumberFormat="1" applyFont="1" applyFill="1" applyBorder="1"/>
    <xf numFmtId="6" fontId="22" fillId="13" borderId="22" xfId="1" applyNumberFormat="1" applyFont="1" applyFill="1" applyBorder="1"/>
    <xf numFmtId="166" fontId="22" fillId="13" borderId="21" xfId="1" applyNumberFormat="1" applyFont="1" applyFill="1" applyBorder="1"/>
    <xf numFmtId="166" fontId="22" fillId="13" borderId="0" xfId="1" applyNumberFormat="1" applyFont="1" applyFill="1" applyBorder="1"/>
    <xf numFmtId="166" fontId="22" fillId="13" borderId="22" xfId="1" applyNumberFormat="1" applyFont="1" applyFill="1" applyBorder="1"/>
    <xf numFmtId="165" fontId="21" fillId="13" borderId="2" xfId="1" applyNumberFormat="1" applyFont="1" applyFill="1" applyBorder="1"/>
    <xf numFmtId="165" fontId="21" fillId="13" borderId="4" xfId="1" applyNumberFormat="1" applyFont="1" applyFill="1" applyBorder="1"/>
    <xf numFmtId="165" fontId="21" fillId="13" borderId="3" xfId="1" applyNumberFormat="1" applyFont="1" applyFill="1" applyBorder="1"/>
    <xf numFmtId="43" fontId="21" fillId="13" borderId="21" xfId="1" applyFont="1" applyFill="1" applyBorder="1"/>
    <xf numFmtId="43" fontId="21" fillId="13" borderId="0" xfId="1" applyFont="1" applyFill="1" applyBorder="1"/>
    <xf numFmtId="43" fontId="21" fillId="13" borderId="22" xfId="1" applyFont="1" applyFill="1" applyBorder="1"/>
    <xf numFmtId="165" fontId="22" fillId="13" borderId="21" xfId="1" applyNumberFormat="1" applyFont="1" applyFill="1" applyBorder="1"/>
    <xf numFmtId="165" fontId="21" fillId="13" borderId="21" xfId="1" applyNumberFormat="1" applyFont="1" applyFill="1" applyBorder="1"/>
    <xf numFmtId="165" fontId="21" fillId="13" borderId="0" xfId="1" applyNumberFormat="1" applyFont="1" applyFill="1" applyBorder="1"/>
    <xf numFmtId="165" fontId="22" fillId="13" borderId="0" xfId="1" applyNumberFormat="1" applyFont="1" applyFill="1" applyBorder="1"/>
    <xf numFmtId="165" fontId="22" fillId="13" borderId="0" xfId="1" applyNumberFormat="1" applyFont="1" applyFill="1" applyBorder="1" applyAlignment="1">
      <alignment horizontal="center"/>
    </xf>
    <xf numFmtId="165" fontId="22" fillId="13" borderId="22" xfId="1" applyNumberFormat="1" applyFont="1" applyFill="1" applyBorder="1" applyAlignment="1">
      <alignment horizontal="center"/>
    </xf>
    <xf numFmtId="165" fontId="21" fillId="13" borderId="23" xfId="1" applyNumberFormat="1" applyFont="1" applyFill="1" applyBorder="1"/>
    <xf numFmtId="165" fontId="21" fillId="13" borderId="24" xfId="1" applyNumberFormat="1" applyFont="1" applyFill="1" applyBorder="1"/>
    <xf numFmtId="165" fontId="21" fillId="13" borderId="25" xfId="1" applyNumberFormat="1" applyFont="1" applyFill="1" applyBorder="1"/>
    <xf numFmtId="43" fontId="29" fillId="13" borderId="21" xfId="1" applyFont="1" applyFill="1" applyBorder="1"/>
    <xf numFmtId="43" fontId="29" fillId="13" borderId="0" xfId="1" applyFont="1" applyFill="1" applyBorder="1"/>
    <xf numFmtId="43" fontId="29" fillId="13" borderId="18" xfId="1" applyFont="1" applyFill="1" applyBorder="1"/>
    <xf numFmtId="43" fontId="25" fillId="13" borderId="2" xfId="1" applyFont="1" applyFill="1" applyBorder="1" applyAlignment="1">
      <alignment horizontal="center"/>
    </xf>
    <xf numFmtId="43" fontId="25" fillId="13" borderId="4" xfId="1" applyFont="1" applyFill="1" applyBorder="1" applyAlignment="1">
      <alignment horizontal="center"/>
    </xf>
    <xf numFmtId="43" fontId="25" fillId="13" borderId="3" xfId="1" applyFont="1" applyFill="1" applyBorder="1" applyAlignment="1">
      <alignment horizontal="center"/>
    </xf>
    <xf numFmtId="165" fontId="22" fillId="13" borderId="22" xfId="1" applyNumberFormat="1" applyFont="1" applyFill="1" applyBorder="1"/>
    <xf numFmtId="165" fontId="21" fillId="13" borderId="26" xfId="1" applyNumberFormat="1" applyFont="1" applyFill="1" applyBorder="1"/>
    <xf numFmtId="43" fontId="29" fillId="13" borderId="17" xfId="1" applyFont="1" applyFill="1" applyBorder="1"/>
    <xf numFmtId="43" fontId="29" fillId="13" borderId="27" xfId="1" applyFont="1" applyFill="1" applyBorder="1"/>
    <xf numFmtId="43" fontId="29" fillId="13" borderId="19" xfId="1" applyFont="1" applyFill="1" applyBorder="1"/>
    <xf numFmtId="6" fontId="22" fillId="13" borderId="13" xfId="1" applyNumberFormat="1" applyFont="1" applyFill="1" applyBorder="1"/>
    <xf numFmtId="166" fontId="22" fillId="13" borderId="13" xfId="1" applyNumberFormat="1" applyFont="1" applyFill="1" applyBorder="1"/>
    <xf numFmtId="43" fontId="21" fillId="13" borderId="1" xfId="1" applyFont="1" applyFill="1" applyBorder="1"/>
    <xf numFmtId="43" fontId="21" fillId="13" borderId="13" xfId="1" applyFont="1" applyFill="1" applyBorder="1"/>
    <xf numFmtId="43" fontId="22" fillId="13" borderId="13" xfId="1" applyFont="1" applyFill="1" applyBorder="1"/>
    <xf numFmtId="10" fontId="28" fillId="13" borderId="13" xfId="4" applyNumberFormat="1" applyFont="1" applyFill="1" applyBorder="1"/>
    <xf numFmtId="43" fontId="21" fillId="13" borderId="23" xfId="1" applyFont="1" applyFill="1" applyBorder="1"/>
    <xf numFmtId="43" fontId="22" fillId="13" borderId="9" xfId="1" applyFont="1" applyFill="1" applyBorder="1"/>
    <xf numFmtId="43" fontId="21" fillId="0" borderId="3" xfId="1" applyFont="1" applyFill="1" applyBorder="1" applyAlignment="1"/>
    <xf numFmtId="0" fontId="33" fillId="0" borderId="0" xfId="0" applyFont="1" applyAlignment="1">
      <alignment vertical="center"/>
    </xf>
    <xf numFmtId="0" fontId="22" fillId="12" borderId="1" xfId="0" applyFont="1" applyFill="1" applyBorder="1" applyAlignment="1">
      <alignment horizontal="center"/>
    </xf>
    <xf numFmtId="165" fontId="21" fillId="14" borderId="0" xfId="1" applyNumberFormat="1" applyFont="1" applyFill="1" applyBorder="1"/>
    <xf numFmtId="0" fontId="21" fillId="12" borderId="13" xfId="0" applyFont="1" applyFill="1" applyBorder="1" applyAlignment="1">
      <alignment horizontal="center"/>
    </xf>
    <xf numFmtId="0" fontId="0" fillId="12" borderId="0" xfId="0" applyFill="1"/>
    <xf numFmtId="43" fontId="25" fillId="13" borderId="20" xfId="1" applyFont="1" applyFill="1" applyBorder="1" applyAlignment="1">
      <alignment horizontal="left"/>
    </xf>
    <xf numFmtId="43" fontId="25" fillId="13" borderId="20" xfId="1" applyFont="1" applyFill="1" applyBorder="1" applyAlignment="1">
      <alignment horizontal="center"/>
    </xf>
    <xf numFmtId="43" fontId="21" fillId="12" borderId="1" xfId="1" applyFont="1" applyFill="1" applyBorder="1" applyAlignment="1">
      <alignment horizontal="center"/>
    </xf>
    <xf numFmtId="0" fontId="0" fillId="0" borderId="2" xfId="0" applyBorder="1"/>
    <xf numFmtId="0" fontId="22" fillId="12" borderId="3" xfId="0" applyFont="1" applyFill="1" applyBorder="1"/>
    <xf numFmtId="0" fontId="34" fillId="12" borderId="0" xfId="0" applyFont="1" applyFill="1"/>
    <xf numFmtId="0" fontId="34" fillId="0" borderId="0" xfId="0" applyFont="1"/>
    <xf numFmtId="165" fontId="1" fillId="13" borderId="10" xfId="1" applyNumberFormat="1" applyFont="1" applyFill="1" applyBorder="1"/>
    <xf numFmtId="165" fontId="1" fillId="13" borderId="11" xfId="1" applyNumberFormat="1" applyFont="1" applyFill="1" applyBorder="1"/>
    <xf numFmtId="165" fontId="1" fillId="12" borderId="11" xfId="1" applyNumberFormat="1" applyFont="1" applyFill="1" applyBorder="1"/>
    <xf numFmtId="0" fontId="0" fillId="0" borderId="0" xfId="0" applyAlignment="1">
      <alignment horizontal="center"/>
    </xf>
    <xf numFmtId="43" fontId="0" fillId="0" borderId="0" xfId="1" applyFont="1" applyBorder="1"/>
    <xf numFmtId="43" fontId="0" fillId="0" borderId="0" xfId="0" applyNumberFormat="1"/>
    <xf numFmtId="0" fontId="9" fillId="0" borderId="0" xfId="0" applyFont="1"/>
    <xf numFmtId="0" fontId="20" fillId="2" borderId="0" xfId="0" applyFont="1" applyFill="1" applyAlignment="1" applyProtection="1">
      <alignment horizontal="left" wrapText="1"/>
      <protection locked="0"/>
    </xf>
    <xf numFmtId="0" fontId="7" fillId="3" borderId="2" xfId="0" applyFont="1" applyFill="1" applyBorder="1" applyProtection="1">
      <protection locked="0"/>
    </xf>
    <xf numFmtId="0" fontId="0" fillId="3" borderId="3" xfId="0" applyFill="1" applyBorder="1"/>
    <xf numFmtId="0" fontId="10" fillId="2" borderId="0" xfId="0" applyFont="1" applyFill="1" applyProtection="1">
      <protection locked="0"/>
    </xf>
    <xf numFmtId="0" fontId="16" fillId="2" borderId="0" xfId="0" applyFont="1" applyFill="1" applyAlignment="1" applyProtection="1">
      <alignment horizontal="left" wrapText="1"/>
      <protection locked="0"/>
    </xf>
    <xf numFmtId="2" fontId="6" fillId="4" borderId="6" xfId="0" applyNumberFormat="1" applyFont="1" applyFill="1" applyBorder="1" applyAlignment="1" applyProtection="1">
      <alignment horizontal="center"/>
      <protection locked="0"/>
    </xf>
    <xf numFmtId="2" fontId="6" fillId="4" borderId="8" xfId="0" applyNumberFormat="1" applyFont="1" applyFill="1" applyBorder="1" applyAlignment="1" applyProtection="1">
      <alignment horizontal="center"/>
      <protection locked="0"/>
    </xf>
    <xf numFmtId="14" fontId="6" fillId="4" borderId="6" xfId="0" applyNumberFormat="1" applyFont="1" applyFill="1" applyBorder="1" applyAlignment="1" applyProtection="1">
      <alignment horizontal="center"/>
      <protection locked="0"/>
    </xf>
    <xf numFmtId="14" fontId="6" fillId="4" borderId="8" xfId="0" applyNumberFormat="1" applyFont="1" applyFill="1" applyBorder="1" applyAlignment="1" applyProtection="1">
      <alignment horizontal="center"/>
      <protection locked="0"/>
    </xf>
    <xf numFmtId="14" fontId="6" fillId="4" borderId="7" xfId="0" applyNumberFormat="1" applyFont="1" applyFill="1" applyBorder="1" applyAlignment="1" applyProtection="1">
      <alignment horizontal="center"/>
      <protection locked="0"/>
    </xf>
    <xf numFmtId="1" fontId="6" fillId="4" borderId="6" xfId="0" applyNumberFormat="1" applyFont="1" applyFill="1" applyBorder="1" applyAlignment="1" applyProtection="1">
      <alignment horizontal="center"/>
      <protection locked="0"/>
    </xf>
    <xf numFmtId="1" fontId="6" fillId="4" borderId="8" xfId="0" applyNumberFormat="1" applyFont="1" applyFill="1" applyBorder="1" applyAlignment="1" applyProtection="1">
      <alignment horizontal="center"/>
      <protection locked="0"/>
    </xf>
    <xf numFmtId="43" fontId="6" fillId="4" borderId="6" xfId="0" applyNumberFormat="1" applyFon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2" fillId="3" borderId="2" xfId="0" applyFont="1" applyFill="1" applyBorder="1"/>
    <xf numFmtId="0" fontId="0" fillId="3" borderId="4" xfId="0" applyFill="1" applyBorder="1"/>
    <xf numFmtId="0" fontId="2" fillId="0" borderId="0" xfId="0" applyFont="1"/>
    <xf numFmtId="0" fontId="2" fillId="3" borderId="4" xfId="0" applyFont="1" applyFill="1" applyBorder="1"/>
    <xf numFmtId="0" fontId="2" fillId="3" borderId="3" xfId="0" applyFont="1" applyFill="1" applyBorder="1"/>
    <xf numFmtId="164" fontId="6" fillId="4" borderId="0" xfId="0" applyNumberFormat="1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5" fillId="3" borderId="0" xfId="0" applyFont="1" applyFill="1" applyAlignment="1" applyProtection="1">
      <alignment horizontal="left"/>
      <protection locked="0"/>
    </xf>
    <xf numFmtId="0" fontId="6" fillId="5" borderId="6" xfId="0" applyFont="1" applyFill="1" applyBorder="1" applyAlignment="1">
      <alignment horizontal="center" vertical="top"/>
    </xf>
    <xf numFmtId="0" fontId="6" fillId="5" borderId="8" xfId="0" applyFont="1" applyFill="1" applyBorder="1" applyAlignment="1">
      <alignment horizontal="center" vertical="top"/>
    </xf>
    <xf numFmtId="0" fontId="6" fillId="5" borderId="6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6" fillId="3" borderId="2" xfId="0" applyFont="1" applyFill="1" applyBorder="1" applyProtection="1">
      <protection locked="0"/>
    </xf>
    <xf numFmtId="0" fontId="6" fillId="3" borderId="3" xfId="0" applyFont="1" applyFill="1" applyBorder="1" applyProtection="1">
      <protection locked="0"/>
    </xf>
    <xf numFmtId="0" fontId="8" fillId="3" borderId="2" xfId="3" applyFill="1" applyBorder="1" applyAlignment="1" applyProtection="1">
      <protection locked="0"/>
    </xf>
    <xf numFmtId="0" fontId="6" fillId="3" borderId="4" xfId="0" applyFont="1" applyFill="1" applyBorder="1" applyProtection="1">
      <protection locked="0"/>
    </xf>
    <xf numFmtId="0" fontId="2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 applyProtection="1">
      <alignment horizontal="right"/>
      <protection locked="0"/>
    </xf>
    <xf numFmtId="0" fontId="0" fillId="3" borderId="2" xfId="0" applyFill="1" applyBorder="1" applyAlignment="1" applyProtection="1">
      <alignment vertical="top" wrapText="1"/>
      <protection locked="0"/>
    </xf>
    <xf numFmtId="0" fontId="0" fillId="3" borderId="4" xfId="0" applyFill="1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0" fontId="23" fillId="7" borderId="0" xfId="0" applyFont="1" applyFill="1" applyAlignment="1">
      <alignment horizontal="center" vertical="center"/>
    </xf>
    <xf numFmtId="43" fontId="23" fillId="7" borderId="0" xfId="1" applyFont="1" applyFill="1" applyAlignment="1">
      <alignment horizontal="center" vertical="center"/>
    </xf>
    <xf numFmtId="0" fontId="24" fillId="9" borderId="6" xfId="0" applyFont="1" applyFill="1" applyBorder="1" applyAlignment="1">
      <alignment horizontal="center"/>
    </xf>
    <xf numFmtId="0" fontId="24" fillId="9" borderId="7" xfId="0" applyFont="1" applyFill="1" applyBorder="1" applyAlignment="1">
      <alignment horizontal="center"/>
    </xf>
    <xf numFmtId="0" fontId="24" fillId="9" borderId="8" xfId="0" applyFont="1" applyFill="1" applyBorder="1" applyAlignment="1">
      <alignment horizontal="center"/>
    </xf>
    <xf numFmtId="0" fontId="32" fillId="0" borderId="14" xfId="0" applyFont="1" applyBorder="1" applyAlignment="1">
      <alignment horizontal="left"/>
    </xf>
    <xf numFmtId="0" fontId="32" fillId="0" borderId="28" xfId="0" applyFont="1" applyBorder="1" applyAlignment="1">
      <alignment horizontal="left"/>
    </xf>
    <xf numFmtId="0" fontId="32" fillId="0" borderId="15" xfId="0" applyFont="1" applyBorder="1" applyAlignment="1">
      <alignment horizontal="left"/>
    </xf>
    <xf numFmtId="0" fontId="32" fillId="0" borderId="2" xfId="0" applyFont="1" applyBorder="1" applyAlignment="1">
      <alignment horizontal="left"/>
    </xf>
    <xf numFmtId="0" fontId="32" fillId="0" borderId="4" xfId="0" applyFont="1" applyBorder="1" applyAlignment="1">
      <alignment horizontal="left"/>
    </xf>
    <xf numFmtId="0" fontId="32" fillId="0" borderId="3" xfId="0" applyFont="1" applyBorder="1" applyAlignment="1">
      <alignment horizontal="left"/>
    </xf>
  </cellXfs>
  <cellStyles count="5">
    <cellStyle name="Comma" xfId="1" builtinId="3"/>
    <cellStyle name="Hyperlink" xfId="3" builtinId="8"/>
    <cellStyle name="Normal" xfId="0" builtinId="0"/>
    <cellStyle name="Percent" xfId="2" builtinId="5"/>
    <cellStyle name="Percent 2" xfId="4" xr:uid="{E419FCF1-9CB7-4247-A837-2DB943A0A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628650</xdr:colOff>
      <xdr:row>2</xdr:row>
      <xdr:rowOff>197188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26EDDE96-F924-40D4-A400-2920C4765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09725" cy="787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181088</xdr:colOff>
      <xdr:row>15</xdr:row>
      <xdr:rowOff>186464</xdr:rowOff>
    </xdr:from>
    <xdr:to>
      <xdr:col>7</xdr:col>
      <xdr:colOff>57150</xdr:colOff>
      <xdr:row>17</xdr:row>
      <xdr:rowOff>9524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013D6D4-AA3B-4DB1-8982-BC4CB9F1AE7E}"/>
            </a:ext>
          </a:extLst>
        </xdr:cNvPr>
        <xdr:cNvSpPr/>
      </xdr:nvSpPr>
      <xdr:spPr>
        <a:xfrm>
          <a:off x="7820138" y="3596414"/>
          <a:ext cx="266587" cy="21358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IE"/>
        </a:p>
      </xdr:txBody>
    </xdr:sp>
    <xdr:clientData/>
  </xdr:twoCellAnchor>
  <xdr:twoCellAnchor>
    <xdr:from>
      <xdr:col>5</xdr:col>
      <xdr:colOff>1362075</xdr:colOff>
      <xdr:row>15</xdr:row>
      <xdr:rowOff>180975</xdr:rowOff>
    </xdr:from>
    <xdr:to>
      <xdr:col>5</xdr:col>
      <xdr:colOff>1619251</xdr:colOff>
      <xdr:row>17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1BB92EB-0FE0-48BD-BF42-DF984F2A6B31}"/>
            </a:ext>
          </a:extLst>
        </xdr:cNvPr>
        <xdr:cNvSpPr/>
      </xdr:nvSpPr>
      <xdr:spPr>
        <a:xfrm>
          <a:off x="7077075" y="3590925"/>
          <a:ext cx="257176" cy="2095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IE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CB2CF-6380-4881-B19A-E6F50A1B15E6}">
  <sheetPr codeName="Sheet1"/>
  <dimension ref="A1:AP1027"/>
  <sheetViews>
    <sheetView tabSelected="1" workbookViewId="0">
      <selection activeCell="G22" sqref="G22"/>
    </sheetView>
  </sheetViews>
  <sheetFormatPr defaultColWidth="8.81640625" defaultRowHeight="14.5" x14ac:dyDescent="0.35"/>
  <cols>
    <col min="1" max="1" width="14.7265625" style="3" customWidth="1"/>
    <col min="2" max="2" width="34.1796875" style="3" customWidth="1"/>
    <col min="3" max="3" width="11.7265625" style="3" customWidth="1"/>
    <col min="4" max="4" width="7" style="3" customWidth="1"/>
    <col min="5" max="5" width="18.1796875" style="3" customWidth="1"/>
    <col min="6" max="6" width="28.81640625" style="3" customWidth="1"/>
    <col min="7" max="7" width="5.81640625" style="3" customWidth="1"/>
    <col min="8" max="8" width="20.54296875" style="3" customWidth="1"/>
    <col min="9" max="9" width="5.1796875" style="3" customWidth="1"/>
    <col min="10" max="10" width="8.1796875" style="3" customWidth="1"/>
    <col min="11" max="11" width="12.81640625" style="3" customWidth="1"/>
    <col min="12" max="12" width="9" style="3" bestFit="1" customWidth="1"/>
    <col min="13" max="13" width="8.81640625" style="3"/>
    <col min="14" max="14" width="6" style="3" customWidth="1"/>
    <col min="15" max="15" width="8.81640625" style="3"/>
    <col min="16" max="16" width="6.453125" style="3" customWidth="1"/>
    <col min="17" max="17" width="6" style="3" customWidth="1"/>
    <col min="18" max="18" width="10.453125" style="3" customWidth="1"/>
    <col min="19" max="19" width="0.453125" style="3" customWidth="1"/>
    <col min="20" max="42" width="8.81640625" style="2"/>
    <col min="43" max="16384" width="8.81640625" style="3"/>
  </cols>
  <sheetData>
    <row r="1" spans="1:42" ht="25" x14ac:dyDescent="0.5">
      <c r="A1" s="182" t="s">
        <v>72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2"/>
      <c r="R1" s="2"/>
      <c r="S1" s="2"/>
      <c r="AO1" s="2" t="s">
        <v>0</v>
      </c>
      <c r="AP1" s="2" t="s">
        <v>1</v>
      </c>
    </row>
    <row r="2" spans="1:42" ht="20.25" customHeight="1" x14ac:dyDescent="0.4">
      <c r="B2" s="1"/>
      <c r="C2" s="1"/>
      <c r="D2" s="1"/>
      <c r="E2" s="1"/>
      <c r="F2" s="1"/>
      <c r="G2" s="1"/>
      <c r="I2" s="1"/>
      <c r="J2" s="1"/>
      <c r="K2" s="1"/>
      <c r="L2" s="1"/>
      <c r="M2" s="1"/>
      <c r="N2" s="1"/>
      <c r="O2" s="1"/>
      <c r="P2" s="1"/>
      <c r="Q2" s="2"/>
      <c r="R2" s="2"/>
      <c r="S2" s="2"/>
      <c r="AO2" s="2" t="s">
        <v>2</v>
      </c>
      <c r="AP2" s="2" t="s">
        <v>3</v>
      </c>
    </row>
    <row r="3" spans="1:42" ht="42.75" customHeight="1" thickBot="1" x14ac:dyDescent="0.45">
      <c r="A3" s="184" t="s">
        <v>4</v>
      </c>
      <c r="B3" s="184"/>
      <c r="C3" s="184"/>
      <c r="D3" s="184"/>
      <c r="E3" s="184"/>
      <c r="F3" s="184"/>
      <c r="G3" s="2"/>
      <c r="H3" s="2"/>
      <c r="I3" s="2"/>
      <c r="J3" s="2"/>
      <c r="K3" s="2"/>
      <c r="L3" s="4"/>
      <c r="M3" s="2"/>
      <c r="N3" s="2"/>
      <c r="O3" s="2"/>
      <c r="P3" s="2"/>
      <c r="Q3" s="2"/>
      <c r="R3" s="2"/>
      <c r="S3" s="2"/>
      <c r="AP3" s="2" t="s">
        <v>5</v>
      </c>
    </row>
    <row r="4" spans="1:42" ht="15" thickBot="1" x14ac:dyDescent="0.4">
      <c r="A4" s="5" t="s">
        <v>6</v>
      </c>
      <c r="B4" s="6"/>
      <c r="C4" s="2"/>
      <c r="D4" s="5" t="s">
        <v>7</v>
      </c>
      <c r="E4" s="185"/>
      <c r="F4" s="186"/>
      <c r="G4" s="2"/>
      <c r="H4" s="5" t="s">
        <v>8</v>
      </c>
      <c r="I4" s="185"/>
      <c r="J4" s="186"/>
      <c r="K4" s="2"/>
      <c r="L4" s="7" t="s">
        <v>9</v>
      </c>
      <c r="M4" s="187"/>
      <c r="N4" s="188"/>
      <c r="O4" s="156"/>
      <c r="P4" s="2"/>
      <c r="Q4" s="2"/>
      <c r="R4" s="2"/>
      <c r="S4" s="2"/>
    </row>
    <row r="5" spans="1:42" ht="9.75" customHeight="1" thickBot="1" x14ac:dyDescent="0.4">
      <c r="A5" s="5"/>
      <c r="B5" s="5"/>
      <c r="C5" s="2"/>
      <c r="D5" s="5"/>
      <c r="E5" s="5"/>
      <c r="F5" s="5"/>
      <c r="G5" s="2"/>
      <c r="H5" s="5"/>
      <c r="I5" s="5"/>
      <c r="J5" s="5"/>
      <c r="K5" s="2"/>
      <c r="L5" s="7"/>
      <c r="M5" s="8"/>
      <c r="N5" s="5"/>
      <c r="O5" s="2"/>
      <c r="P5" s="2"/>
      <c r="Q5" s="2"/>
      <c r="R5" s="2"/>
      <c r="S5" s="2"/>
    </row>
    <row r="6" spans="1:42" ht="15" thickBot="1" x14ac:dyDescent="0.4">
      <c r="A6" s="181" t="s">
        <v>10</v>
      </c>
      <c r="B6" s="181"/>
      <c r="C6" s="155"/>
      <c r="D6" s="156"/>
      <c r="E6" s="2"/>
      <c r="F6" s="2"/>
      <c r="G6" s="2"/>
      <c r="H6" s="7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K6" s="3"/>
      <c r="AL6" s="3"/>
      <c r="AM6" s="3"/>
      <c r="AN6" s="3"/>
      <c r="AO6" s="3"/>
      <c r="AP6" s="3"/>
    </row>
    <row r="7" spans="1:42" ht="15" thickBot="1" x14ac:dyDescent="0.4">
      <c r="A7" s="5"/>
      <c r="B7" s="5"/>
      <c r="C7" s="5"/>
      <c r="D7" s="84"/>
      <c r="E7" s="2"/>
      <c r="F7" s="2"/>
      <c r="G7" s="2"/>
      <c r="H7" s="7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AK7" s="3"/>
      <c r="AL7" s="3"/>
      <c r="AM7" s="3"/>
      <c r="AN7" s="3"/>
      <c r="AO7" s="3"/>
      <c r="AP7" s="3"/>
    </row>
    <row r="8" spans="1:42" ht="15" thickBot="1" x14ac:dyDescent="0.4">
      <c r="A8" s="9" t="s">
        <v>11</v>
      </c>
      <c r="B8" s="155"/>
      <c r="C8" s="156"/>
      <c r="D8" s="5"/>
      <c r="E8" s="181"/>
      <c r="F8" s="181"/>
      <c r="G8" s="2"/>
      <c r="H8" s="181"/>
      <c r="I8" s="181"/>
      <c r="J8"/>
      <c r="K8" s="11"/>
      <c r="L8" s="2"/>
      <c r="M8" s="2"/>
      <c r="N8" s="2"/>
      <c r="O8" s="2"/>
      <c r="P8" s="2"/>
      <c r="Q8" s="2"/>
      <c r="R8" s="2"/>
      <c r="S8" s="2"/>
      <c r="AJ8" s="3"/>
      <c r="AK8" s="3"/>
      <c r="AL8" s="3"/>
      <c r="AM8" s="3"/>
      <c r="AN8" s="3"/>
      <c r="AO8" s="3"/>
      <c r="AP8" s="3"/>
    </row>
    <row r="9" spans="1:42" x14ac:dyDescent="0.35">
      <c r="A9" s="12" t="s">
        <v>12</v>
      </c>
      <c r="B9" s="9"/>
      <c r="C9" s="2"/>
      <c r="D9" s="5"/>
      <c r="E9" s="5"/>
      <c r="F9" s="190"/>
      <c r="G9" s="190"/>
      <c r="H9" s="5"/>
      <c r="I9" s="2"/>
      <c r="J9" s="5"/>
      <c r="K9" s="2"/>
      <c r="L9" s="2"/>
      <c r="M9" s="2"/>
      <c r="N9" s="2"/>
      <c r="O9" s="2"/>
      <c r="P9" s="2"/>
      <c r="Q9" s="2"/>
      <c r="R9" s="2"/>
      <c r="S9" s="2"/>
    </row>
    <row r="10" spans="1:42" ht="13.5" customHeight="1" thickBot="1" x14ac:dyDescent="0.4">
      <c r="A10" s="2"/>
      <c r="B10" s="2"/>
      <c r="C10" s="2"/>
      <c r="D10" s="2"/>
      <c r="E10" s="2"/>
      <c r="F10" s="11"/>
      <c r="G10" s="11"/>
      <c r="H10" s="11"/>
      <c r="I10" s="11"/>
      <c r="J10" s="11"/>
      <c r="K10" s="11"/>
      <c r="L10" s="11"/>
      <c r="M10" s="2"/>
      <c r="N10" s="2"/>
      <c r="O10" s="2"/>
      <c r="P10" s="2"/>
      <c r="Q10" s="2"/>
      <c r="R10" s="2"/>
      <c r="S10" s="2"/>
    </row>
    <row r="11" spans="1:42" ht="15" thickBot="1" x14ac:dyDescent="0.4">
      <c r="A11" s="5" t="s">
        <v>13</v>
      </c>
      <c r="B11" s="185"/>
      <c r="C11" s="169"/>
      <c r="D11" s="169"/>
      <c r="E11" s="169"/>
      <c r="F11" s="169"/>
      <c r="G11" s="156"/>
      <c r="H11" s="191" t="s">
        <v>14</v>
      </c>
      <c r="I11" s="191"/>
      <c r="J11" s="191"/>
      <c r="K11" s="192"/>
      <c r="L11" s="193"/>
      <c r="M11" s="193"/>
      <c r="N11" s="193"/>
      <c r="O11" s="194"/>
      <c r="P11" s="13"/>
      <c r="Q11" s="13"/>
      <c r="R11" s="13"/>
      <c r="S11" s="13"/>
    </row>
    <row r="12" spans="1:42" x14ac:dyDescent="0.35">
      <c r="A12" s="14" t="s">
        <v>15</v>
      </c>
      <c r="B12" s="2"/>
      <c r="C12" s="2"/>
      <c r="D12" s="2"/>
      <c r="E12" s="2"/>
      <c r="F12" s="2"/>
      <c r="G12" s="2"/>
      <c r="H12" s="2"/>
      <c r="I12" s="5"/>
      <c r="J12" s="15"/>
      <c r="K12" s="16"/>
      <c r="L12" s="2"/>
      <c r="M12" s="2"/>
      <c r="N12" s="2"/>
      <c r="O12" s="2"/>
      <c r="P12" s="2"/>
      <c r="Q12" s="2"/>
      <c r="R12" s="2"/>
      <c r="S12" s="2"/>
    </row>
    <row r="13" spans="1:42" ht="15" thickBot="1" x14ac:dyDescent="0.4">
      <c r="A13" s="14" t="s">
        <v>16</v>
      </c>
      <c r="B13" s="2"/>
      <c r="C13" s="2"/>
      <c r="D13" s="2"/>
      <c r="E13" s="2"/>
      <c r="F13" s="2"/>
      <c r="G13" s="2"/>
      <c r="H13" s="2"/>
      <c r="I13" s="5"/>
      <c r="J13" s="15"/>
      <c r="K13" s="16"/>
      <c r="L13" s="2"/>
      <c r="M13" s="2"/>
      <c r="N13" s="2"/>
      <c r="O13" s="2"/>
      <c r="P13" s="2"/>
      <c r="Q13" s="2"/>
      <c r="R13" s="2"/>
      <c r="S13" s="2"/>
    </row>
    <row r="14" spans="1:42" ht="15" thickBot="1" x14ac:dyDescent="0.4">
      <c r="A14" s="17" t="s">
        <v>17</v>
      </c>
      <c r="B14" s="167"/>
      <c r="C14" s="167"/>
      <c r="D14" s="167"/>
      <c r="E14" s="167"/>
      <c r="F14" s="167"/>
      <c r="G14" s="167"/>
      <c r="H14" s="167"/>
      <c r="I14" s="5"/>
      <c r="J14" s="18" t="s">
        <v>18</v>
      </c>
      <c r="K14" s="18"/>
      <c r="L14" s="168"/>
      <c r="M14" s="169"/>
      <c r="N14" s="156"/>
      <c r="O14" s="7"/>
      <c r="P14" s="7"/>
      <c r="Q14" s="2"/>
      <c r="R14" s="2"/>
      <c r="S14" s="2"/>
    </row>
    <row r="15" spans="1:42" ht="15" thickBot="1" x14ac:dyDescent="0.4">
      <c r="A15" s="17"/>
      <c r="B15" s="19"/>
      <c r="C15" s="19"/>
      <c r="D15" s="19"/>
      <c r="E15" s="19"/>
      <c r="F15" s="19"/>
      <c r="G15" s="19"/>
      <c r="H15" s="19"/>
      <c r="I15" s="5"/>
      <c r="J15" s="189" t="s">
        <v>19</v>
      </c>
      <c r="K15" s="189"/>
      <c r="L15" s="168"/>
      <c r="M15" s="169"/>
      <c r="N15" s="156"/>
      <c r="O15" s="7"/>
      <c r="P15" s="7"/>
      <c r="Q15" s="2"/>
      <c r="R15" s="2"/>
      <c r="S15" s="2"/>
    </row>
    <row r="16" spans="1:42" s="2" customFormat="1" ht="15" thickBot="1" x14ac:dyDescent="0.4">
      <c r="A16" s="170"/>
      <c r="B16" s="170"/>
      <c r="F16"/>
      <c r="H16" s="11"/>
      <c r="I16" s="11"/>
      <c r="J16" s="18" t="s">
        <v>20</v>
      </c>
      <c r="K16" s="18"/>
      <c r="L16" s="168"/>
      <c r="M16" s="171"/>
      <c r="N16" s="172"/>
      <c r="O16" s="7"/>
      <c r="P16" s="7"/>
    </row>
    <row r="17" spans="1:16" s="2" customFormat="1" x14ac:dyDescent="0.35">
      <c r="A17" s="2" t="s">
        <v>32</v>
      </c>
      <c r="I17" s="11"/>
      <c r="J17" s="18"/>
      <c r="K17" s="18"/>
      <c r="O17" s="7"/>
      <c r="P17" s="7"/>
    </row>
    <row r="18" spans="1:16" s="2" customFormat="1" x14ac:dyDescent="0.35">
      <c r="A18" s="170"/>
      <c r="B18" s="170"/>
      <c r="I18" s="11"/>
      <c r="J18" s="18"/>
      <c r="K18" s="18"/>
      <c r="O18" s="7"/>
      <c r="P18" s="7"/>
    </row>
    <row r="19" spans="1:16" s="2" customFormat="1" x14ac:dyDescent="0.35">
      <c r="A19" s="5" t="s">
        <v>21</v>
      </c>
      <c r="B19" s="19"/>
      <c r="C19" s="173"/>
      <c r="D19" s="173"/>
      <c r="E19" s="173"/>
      <c r="I19" s="5"/>
      <c r="J19" s="18"/>
      <c r="K19" s="18"/>
      <c r="L19" s="3"/>
    </row>
    <row r="20" spans="1:16" s="2" customFormat="1" x14ac:dyDescent="0.35">
      <c r="A20" s="5"/>
      <c r="B20" s="19"/>
      <c r="I20" s="5"/>
      <c r="J20" s="18"/>
      <c r="K20" s="18"/>
      <c r="L20" s="3"/>
    </row>
    <row r="21" spans="1:16" s="2" customFormat="1" ht="20" x14ac:dyDescent="0.4">
      <c r="A21" s="174" t="s">
        <v>24</v>
      </c>
      <c r="B21" s="174"/>
      <c r="C21" s="174"/>
      <c r="D21" s="175"/>
      <c r="I21" s="5"/>
      <c r="J21" s="18"/>
      <c r="K21" s="18"/>
      <c r="L21" s="3"/>
    </row>
    <row r="22" spans="1:16" s="2" customFormat="1" x14ac:dyDescent="0.35">
      <c r="A22" s="2" t="s">
        <v>22</v>
      </c>
      <c r="C22" s="21">
        <f>Workings!F13</f>
        <v>0</v>
      </c>
      <c r="D22" s="20"/>
    </row>
    <row r="23" spans="1:16" s="2" customFormat="1" x14ac:dyDescent="0.35">
      <c r="A23" s="2" t="s">
        <v>79</v>
      </c>
      <c r="C23" s="21">
        <f>Workings!H13</f>
        <v>0</v>
      </c>
      <c r="D23" s="20"/>
    </row>
    <row r="24" spans="1:16" s="2" customFormat="1" x14ac:dyDescent="0.35">
      <c r="A24" s="2" t="s">
        <v>80</v>
      </c>
      <c r="C24" s="21">
        <f>Workings!G13</f>
        <v>0</v>
      </c>
      <c r="D24" s="20"/>
    </row>
    <row r="25" spans="1:16" s="2" customFormat="1" x14ac:dyDescent="0.35">
      <c r="A25" s="22" t="s">
        <v>23</v>
      </c>
      <c r="B25"/>
      <c r="F25"/>
    </row>
    <row r="26" spans="1:16" s="2" customFormat="1" x14ac:dyDescent="0.35">
      <c r="A26" s="176" t="s">
        <v>25</v>
      </c>
      <c r="B26" s="177"/>
      <c r="C26" s="176" t="s">
        <v>26</v>
      </c>
      <c r="D26" s="177"/>
      <c r="E26" s="23" t="s">
        <v>27</v>
      </c>
      <c r="F26" s="178" t="s">
        <v>28</v>
      </c>
      <c r="G26" s="179"/>
      <c r="H26" s="178" t="s">
        <v>29</v>
      </c>
      <c r="I26" s="180"/>
      <c r="J26" s="179"/>
      <c r="K26" s="178" t="s">
        <v>30</v>
      </c>
      <c r="L26" s="180"/>
      <c r="M26" s="179"/>
      <c r="N26" s="178" t="s">
        <v>31</v>
      </c>
      <c r="O26" s="179"/>
    </row>
    <row r="27" spans="1:16" s="2" customFormat="1" x14ac:dyDescent="0.35">
      <c r="A27" s="161"/>
      <c r="B27" s="162"/>
      <c r="C27" s="161"/>
      <c r="D27" s="162"/>
      <c r="E27" s="24"/>
      <c r="F27" s="166"/>
      <c r="G27" s="162"/>
      <c r="H27" s="161"/>
      <c r="I27" s="163"/>
      <c r="J27" s="162"/>
      <c r="K27" s="161"/>
      <c r="L27" s="163"/>
      <c r="M27" s="162"/>
      <c r="N27" s="164"/>
      <c r="O27" s="165"/>
    </row>
    <row r="28" spans="1:16" s="2" customFormat="1" x14ac:dyDescent="0.35">
      <c r="A28" s="161"/>
      <c r="B28" s="162"/>
      <c r="C28" s="161"/>
      <c r="D28" s="162"/>
      <c r="E28" s="24"/>
      <c r="F28" s="166"/>
      <c r="G28" s="162"/>
      <c r="H28" s="161"/>
      <c r="I28" s="163"/>
      <c r="J28" s="162"/>
      <c r="K28" s="161"/>
      <c r="L28" s="163"/>
      <c r="M28" s="162"/>
      <c r="N28" s="164"/>
      <c r="O28" s="165"/>
    </row>
    <row r="29" spans="1:16" s="2" customFormat="1" x14ac:dyDescent="0.35">
      <c r="A29" s="161"/>
      <c r="B29" s="162"/>
      <c r="C29" s="161"/>
      <c r="D29" s="162"/>
      <c r="E29" s="24"/>
      <c r="F29" s="166"/>
      <c r="G29" s="162"/>
      <c r="H29" s="161"/>
      <c r="I29" s="163"/>
      <c r="J29" s="162"/>
      <c r="K29" s="161"/>
      <c r="L29" s="163"/>
      <c r="M29" s="162"/>
      <c r="N29" s="164"/>
      <c r="O29" s="165"/>
    </row>
    <row r="30" spans="1:16" s="2" customFormat="1" x14ac:dyDescent="0.35">
      <c r="A30" s="161"/>
      <c r="B30" s="162"/>
      <c r="C30" s="161"/>
      <c r="D30" s="162"/>
      <c r="E30" s="24"/>
      <c r="F30" s="166"/>
      <c r="G30" s="162"/>
      <c r="H30" s="161"/>
      <c r="I30" s="163"/>
      <c r="J30" s="162"/>
      <c r="K30" s="161"/>
      <c r="L30" s="163"/>
      <c r="M30" s="162"/>
      <c r="N30" s="164"/>
      <c r="O30" s="165"/>
    </row>
    <row r="31" spans="1:16" s="2" customFormat="1" x14ac:dyDescent="0.35">
      <c r="A31" s="161"/>
      <c r="B31" s="162"/>
      <c r="C31" s="161"/>
      <c r="D31" s="162"/>
      <c r="E31" s="24"/>
      <c r="F31" s="161"/>
      <c r="G31" s="162"/>
      <c r="H31" s="161"/>
      <c r="I31" s="163"/>
      <c r="J31" s="162"/>
      <c r="K31" s="161"/>
      <c r="L31" s="163"/>
      <c r="M31" s="162"/>
      <c r="N31" s="159"/>
      <c r="O31" s="160"/>
    </row>
    <row r="32" spans="1:16" s="2" customFormat="1" x14ac:dyDescent="0.35">
      <c r="A32" s="161"/>
      <c r="B32" s="162"/>
      <c r="C32" s="161"/>
      <c r="D32" s="162"/>
      <c r="E32" s="24"/>
      <c r="F32" s="161"/>
      <c r="G32" s="162"/>
      <c r="H32" s="161"/>
      <c r="I32" s="163"/>
      <c r="J32" s="162"/>
      <c r="K32" s="161"/>
      <c r="L32" s="163"/>
      <c r="M32" s="162"/>
      <c r="N32" s="159"/>
      <c r="O32" s="160"/>
    </row>
    <row r="33" spans="1:15" s="2" customFormat="1" x14ac:dyDescent="0.35">
      <c r="A33" s="161"/>
      <c r="B33" s="162"/>
      <c r="C33" s="161"/>
      <c r="D33" s="162"/>
      <c r="E33" s="24"/>
      <c r="F33" s="161"/>
      <c r="G33" s="162"/>
      <c r="H33" s="161"/>
      <c r="I33" s="163"/>
      <c r="J33" s="162"/>
      <c r="K33" s="161"/>
      <c r="L33" s="163"/>
      <c r="M33" s="162"/>
      <c r="N33" s="159"/>
      <c r="O33" s="160"/>
    </row>
    <row r="34" spans="1:15" s="2" customFormat="1" ht="17.5" x14ac:dyDescent="0.35">
      <c r="A34" s="25"/>
    </row>
    <row r="35" spans="1:15" s="2" customFormat="1" ht="37.4" customHeight="1" x14ac:dyDescent="0.35">
      <c r="A35" s="26" t="s">
        <v>33</v>
      </c>
      <c r="B35" s="27"/>
      <c r="C35" s="27"/>
      <c r="D35" s="157"/>
      <c r="E35" s="157"/>
      <c r="F35" s="157"/>
      <c r="G35" s="28" t="s">
        <v>34</v>
      </c>
      <c r="H35" s="29"/>
    </row>
    <row r="36" spans="1:15" s="2" customFormat="1" x14ac:dyDescent="0.35">
      <c r="D36" s="14" t="s">
        <v>35</v>
      </c>
    </row>
    <row r="37" spans="1:15" s="2" customFormat="1" ht="17" x14ac:dyDescent="0.5">
      <c r="A37" s="30"/>
      <c r="D37" s="14"/>
    </row>
    <row r="38" spans="1:15" s="2" customFormat="1" ht="6" customHeight="1" x14ac:dyDescent="0.35">
      <c r="A38" s="25"/>
    </row>
    <row r="39" spans="1:15" s="2" customFormat="1" ht="6" customHeight="1" x14ac:dyDescent="0.35">
      <c r="A39" s="25"/>
    </row>
    <row r="40" spans="1:15" s="2" customFormat="1" x14ac:dyDescent="0.35">
      <c r="A40" s="26" t="s">
        <v>36</v>
      </c>
      <c r="B40" s="27"/>
      <c r="C40" s="27"/>
      <c r="D40" s="157"/>
      <c r="E40" s="157"/>
      <c r="F40" s="157"/>
      <c r="G40" s="28" t="s">
        <v>34</v>
      </c>
      <c r="H40" s="31"/>
    </row>
    <row r="41" spans="1:15" s="2" customFormat="1" x14ac:dyDescent="0.35">
      <c r="D41" s="14" t="s">
        <v>37</v>
      </c>
    </row>
    <row r="42" spans="1:15" s="2" customFormat="1" ht="9" customHeight="1" x14ac:dyDescent="0.35">
      <c r="A42" s="25"/>
    </row>
    <row r="43" spans="1:15" s="2" customFormat="1" x14ac:dyDescent="0.35">
      <c r="A43" s="26" t="s">
        <v>36</v>
      </c>
      <c r="B43" s="27"/>
      <c r="C43" s="27"/>
      <c r="D43" s="157"/>
      <c r="E43" s="157"/>
      <c r="F43" s="157"/>
      <c r="G43" s="28" t="s">
        <v>34</v>
      </c>
      <c r="H43" s="31"/>
    </row>
    <row r="44" spans="1:15" s="2" customFormat="1" x14ac:dyDescent="0.35">
      <c r="D44" s="14" t="s">
        <v>38</v>
      </c>
    </row>
    <row r="45" spans="1:15" s="2" customFormat="1" ht="9" customHeight="1" x14ac:dyDescent="0.35">
      <c r="A45" s="14"/>
    </row>
    <row r="46" spans="1:15" s="2" customFormat="1" ht="30" customHeight="1" x14ac:dyDescent="0.35">
      <c r="A46" s="32">
        <v>1</v>
      </c>
      <c r="B46" s="158" t="s">
        <v>39</v>
      </c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</row>
    <row r="47" spans="1:15" s="2" customFormat="1" ht="9" customHeight="1" x14ac:dyDescent="0.35">
      <c r="A47" s="33"/>
      <c r="B47" s="34"/>
      <c r="C47" s="34"/>
      <c r="D47" s="34"/>
      <c r="E47" s="34"/>
      <c r="F47" s="34"/>
      <c r="G47" s="34"/>
      <c r="H47" s="34"/>
      <c r="I47" s="35"/>
      <c r="J47" s="35"/>
      <c r="K47" s="35"/>
      <c r="L47" s="35"/>
      <c r="M47" s="35"/>
      <c r="N47" s="35"/>
      <c r="O47" s="35"/>
    </row>
    <row r="48" spans="1:15" s="2" customFormat="1" ht="43.5" customHeight="1" x14ac:dyDescent="0.35">
      <c r="A48" s="36">
        <v>2</v>
      </c>
      <c r="B48" s="158" t="s">
        <v>40</v>
      </c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</row>
    <row r="49" spans="1:15" s="2" customFormat="1" ht="10.5" customHeight="1" x14ac:dyDescent="0.35">
      <c r="A49" s="37"/>
      <c r="B49" s="38"/>
      <c r="C49" s="38"/>
      <c r="D49" s="38"/>
      <c r="E49" s="38"/>
      <c r="F49" s="38"/>
      <c r="G49" s="38"/>
      <c r="H49" s="38"/>
    </row>
    <row r="50" spans="1:15" s="2" customFormat="1" ht="30" customHeight="1" x14ac:dyDescent="0.35">
      <c r="A50" s="39" t="s">
        <v>41</v>
      </c>
      <c r="B50" s="154" t="s">
        <v>42</v>
      </c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</row>
    <row r="51" spans="1:15" s="2" customFormat="1" x14ac:dyDescent="0.35">
      <c r="A51" s="33"/>
      <c r="B51" s="40"/>
      <c r="C51" s="40"/>
      <c r="D51" s="40"/>
      <c r="E51" s="40"/>
      <c r="F51" s="40"/>
      <c r="G51" s="40"/>
      <c r="H51" s="40"/>
    </row>
    <row r="52" spans="1:15" s="2" customFormat="1" ht="36" customHeight="1" x14ac:dyDescent="0.35">
      <c r="B52" s="40"/>
      <c r="C52" s="40"/>
      <c r="D52" s="40"/>
      <c r="E52" s="40"/>
      <c r="F52" s="40"/>
      <c r="G52" s="40"/>
      <c r="H52" s="40"/>
    </row>
    <row r="996" spans="1:1" x14ac:dyDescent="0.35">
      <c r="A996" s="41"/>
    </row>
    <row r="997" spans="1:1" x14ac:dyDescent="0.35">
      <c r="A997" s="41"/>
    </row>
    <row r="998" spans="1:1" x14ac:dyDescent="0.35">
      <c r="A998" s="41"/>
    </row>
    <row r="999" spans="1:1" x14ac:dyDescent="0.35">
      <c r="A999" s="41"/>
    </row>
    <row r="1000" spans="1:1" x14ac:dyDescent="0.35">
      <c r="A1000" s="41"/>
    </row>
    <row r="1001" spans="1:1" x14ac:dyDescent="0.35">
      <c r="A1001" s="41"/>
    </row>
    <row r="1002" spans="1:1" x14ac:dyDescent="0.35">
      <c r="A1002" s="41"/>
    </row>
    <row r="1003" spans="1:1" x14ac:dyDescent="0.35">
      <c r="A1003" s="41"/>
    </row>
    <row r="1004" spans="1:1" x14ac:dyDescent="0.35">
      <c r="A1004" s="41"/>
    </row>
    <row r="1005" spans="1:1" x14ac:dyDescent="0.35">
      <c r="A1005" s="41"/>
    </row>
    <row r="1006" spans="1:1" x14ac:dyDescent="0.35">
      <c r="A1006" s="41"/>
    </row>
    <row r="1007" spans="1:1" x14ac:dyDescent="0.35">
      <c r="A1007" s="41"/>
    </row>
    <row r="1008" spans="1:1" x14ac:dyDescent="0.35">
      <c r="A1008" s="41"/>
    </row>
    <row r="1009" spans="1:1" x14ac:dyDescent="0.35">
      <c r="A1009" s="41"/>
    </row>
    <row r="1010" spans="1:1" x14ac:dyDescent="0.35">
      <c r="A1010" s="41"/>
    </row>
    <row r="1011" spans="1:1" x14ac:dyDescent="0.35">
      <c r="A1011" s="41"/>
    </row>
    <row r="1012" spans="1:1" x14ac:dyDescent="0.35">
      <c r="A1012" s="41"/>
    </row>
    <row r="1013" spans="1:1" x14ac:dyDescent="0.35">
      <c r="A1013" s="41"/>
    </row>
    <row r="1014" spans="1:1" x14ac:dyDescent="0.35">
      <c r="A1014" s="41"/>
    </row>
    <row r="1015" spans="1:1" x14ac:dyDescent="0.35">
      <c r="A1015" s="41"/>
    </row>
    <row r="1016" spans="1:1" x14ac:dyDescent="0.35">
      <c r="A1016" s="41"/>
    </row>
    <row r="1017" spans="1:1" x14ac:dyDescent="0.35">
      <c r="A1017" s="41"/>
    </row>
    <row r="1018" spans="1:1" x14ac:dyDescent="0.35">
      <c r="A1018" s="41"/>
    </row>
    <row r="1019" spans="1:1" x14ac:dyDescent="0.35">
      <c r="A1019" s="41"/>
    </row>
    <row r="1020" spans="1:1" x14ac:dyDescent="0.35">
      <c r="A1020" s="41"/>
    </row>
    <row r="1021" spans="1:1" x14ac:dyDescent="0.35">
      <c r="A1021" s="41"/>
    </row>
    <row r="1022" spans="1:1" x14ac:dyDescent="0.35">
      <c r="A1022" s="41"/>
    </row>
    <row r="1023" spans="1:1" x14ac:dyDescent="0.35">
      <c r="A1023" s="41"/>
    </row>
    <row r="1024" spans="1:1" x14ac:dyDescent="0.35">
      <c r="A1024" s="41"/>
    </row>
    <row r="1025" spans="1:1" x14ac:dyDescent="0.35">
      <c r="A1025" s="41"/>
    </row>
    <row r="1026" spans="1:1" x14ac:dyDescent="0.35">
      <c r="A1026" s="41"/>
    </row>
    <row r="1027" spans="1:1" x14ac:dyDescent="0.35">
      <c r="A1027"/>
    </row>
  </sheetData>
  <mergeCells count="77">
    <mergeCell ref="A18:B18"/>
    <mergeCell ref="A6:B6"/>
    <mergeCell ref="A1:P1"/>
    <mergeCell ref="A3:F3"/>
    <mergeCell ref="E4:F4"/>
    <mergeCell ref="I4:J4"/>
    <mergeCell ref="M4:O4"/>
    <mergeCell ref="J15:K15"/>
    <mergeCell ref="L15:N15"/>
    <mergeCell ref="B8:C8"/>
    <mergeCell ref="E8:F8"/>
    <mergeCell ref="H8:I8"/>
    <mergeCell ref="F9:G9"/>
    <mergeCell ref="B11:G11"/>
    <mergeCell ref="H11:J11"/>
    <mergeCell ref="K11:O11"/>
    <mergeCell ref="B14:H14"/>
    <mergeCell ref="L14:N14"/>
    <mergeCell ref="H27:J27"/>
    <mergeCell ref="K27:M27"/>
    <mergeCell ref="A16:B16"/>
    <mergeCell ref="L16:N16"/>
    <mergeCell ref="C19:E19"/>
    <mergeCell ref="A21:D21"/>
    <mergeCell ref="A26:B26"/>
    <mergeCell ref="C26:D26"/>
    <mergeCell ref="F26:G26"/>
    <mergeCell ref="H26:J26"/>
    <mergeCell ref="K26:M26"/>
    <mergeCell ref="N26:O26"/>
    <mergeCell ref="N27:O27"/>
    <mergeCell ref="A27:B27"/>
    <mergeCell ref="C27:D27"/>
    <mergeCell ref="F27:G27"/>
    <mergeCell ref="N28:O28"/>
    <mergeCell ref="A29:B29"/>
    <mergeCell ref="C29:D29"/>
    <mergeCell ref="F29:G29"/>
    <mergeCell ref="H29:J29"/>
    <mergeCell ref="K29:M29"/>
    <mergeCell ref="N29:O29"/>
    <mergeCell ref="A28:B28"/>
    <mergeCell ref="C28:D28"/>
    <mergeCell ref="F28:G28"/>
    <mergeCell ref="H28:J28"/>
    <mergeCell ref="K28:M28"/>
    <mergeCell ref="F32:G32"/>
    <mergeCell ref="H32:J32"/>
    <mergeCell ref="K32:M32"/>
    <mergeCell ref="N30:O30"/>
    <mergeCell ref="A31:B31"/>
    <mergeCell ref="C31:D31"/>
    <mergeCell ref="F31:G31"/>
    <mergeCell ref="H31:J31"/>
    <mergeCell ref="K31:M31"/>
    <mergeCell ref="N31:O31"/>
    <mergeCell ref="A30:B30"/>
    <mergeCell ref="C30:D30"/>
    <mergeCell ref="F30:G30"/>
    <mergeCell ref="H30:J30"/>
    <mergeCell ref="K30:M30"/>
    <mergeCell ref="B50:O50"/>
    <mergeCell ref="C6:D6"/>
    <mergeCell ref="D35:F35"/>
    <mergeCell ref="D40:F40"/>
    <mergeCell ref="D43:F43"/>
    <mergeCell ref="B46:O46"/>
    <mergeCell ref="B48:O48"/>
    <mergeCell ref="N32:O32"/>
    <mergeCell ref="A33:B33"/>
    <mergeCell ref="C33:D33"/>
    <mergeCell ref="F33:G33"/>
    <mergeCell ref="H33:J33"/>
    <mergeCell ref="K33:M33"/>
    <mergeCell ref="N33:O33"/>
    <mergeCell ref="A32:B32"/>
    <mergeCell ref="C32:D32"/>
  </mergeCells>
  <dataValidations count="5">
    <dataValidation type="list" allowBlank="1" showInputMessage="1" showErrorMessage="1" sqref="A27:B33" xr:uid="{FC98E6FA-A65F-47CD-B1C6-AAAB977D9BF7}">
      <formula1>$AP$1:$AP$4</formula1>
    </dataValidation>
    <dataValidation type="date" allowBlank="1" showInputMessage="1" showErrorMessage="1" errorTitle="Please enter a valid date" error="Please enter a valid date" promptTitle="Please enter a valid date" prompt="Please enter a valid date" sqref="C27:E27 H27:M27" xr:uid="{63C0F435-A3C6-4C68-9939-9C684D62A9B7}">
      <formula1>36526</formula1>
      <formula2>401768</formula2>
    </dataValidation>
    <dataValidation type="textLength" operator="lessThan" allowBlank="1" showInputMessage="1" showErrorMessage="1" error="Please re-enter text. Must be less than 80 characters" prompt="Max 80 Characters_x000a_" sqref="B14:H15 B19:B21 F19:H21" xr:uid="{C2B55967-FFF3-418B-BF82-7BC668F377A8}">
      <formula1>81</formula1>
    </dataValidation>
    <dataValidation type="decimal" allowBlank="1" showInputMessage="1" showErrorMessage="1" errorTitle="Bad Number Format" error="Please select a number between 1 and 100.  Note that the character '%' is not valid input." sqref="N27:O33" xr:uid="{BE8C3C3F-47FE-4F77-A6A1-B164C90E46DF}">
      <formula1>1.01</formula1>
      <formula2>100</formula2>
    </dataValidation>
    <dataValidation type="list" allowBlank="1" showInputMessage="1" showErrorMessage="1" sqref="C19:E19" xr:uid="{CA11E8A1-6927-4762-A0B3-DDA68CC5B2F8}">
      <formula1>$AO$1:$AO$3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0340F-0B11-4E42-9665-E680D4BB80CF}">
  <sheetPr codeName="Sheet2"/>
  <dimension ref="A1:X19"/>
  <sheetViews>
    <sheetView workbookViewId="0">
      <selection activeCell="I27" sqref="I27"/>
    </sheetView>
  </sheetViews>
  <sheetFormatPr defaultRowHeight="14.5" x14ac:dyDescent="0.35"/>
  <cols>
    <col min="1" max="1" width="37.26953125" customWidth="1"/>
    <col min="2" max="2" width="7.54296875" customWidth="1"/>
    <col min="3" max="3" width="3.54296875" customWidth="1"/>
    <col min="4" max="4" width="8.453125" customWidth="1"/>
    <col min="5" max="5" width="8.54296875" customWidth="1"/>
    <col min="6" max="6" width="8.7265625" customWidth="1"/>
    <col min="7" max="7" width="8.453125" bestFit="1" customWidth="1"/>
    <col min="8" max="8" width="8.54296875" bestFit="1" customWidth="1"/>
    <col min="9" max="9" width="11.26953125" customWidth="1"/>
    <col min="10" max="10" width="7.54296875" bestFit="1" customWidth="1"/>
    <col min="12" max="12" width="8.54296875" bestFit="1" customWidth="1"/>
    <col min="13" max="13" width="10.7265625" bestFit="1" customWidth="1"/>
    <col min="14" max="14" width="10.81640625" bestFit="1" customWidth="1"/>
    <col min="15" max="15" width="8.54296875" bestFit="1" customWidth="1"/>
    <col min="16" max="16" width="10" bestFit="1" customWidth="1"/>
    <col min="17" max="17" width="5.26953125" customWidth="1"/>
    <col min="18" max="18" width="4.81640625" customWidth="1"/>
    <col min="19" max="19" width="15" customWidth="1"/>
    <col min="20" max="20" width="10.81640625" customWidth="1"/>
    <col min="24" max="24" width="11" bestFit="1" customWidth="1"/>
    <col min="25" max="25" width="10.54296875" customWidth="1"/>
  </cols>
  <sheetData>
    <row r="1" spans="1:24" ht="23.5" x14ac:dyDescent="0.55000000000000004">
      <c r="A1" s="145" t="s">
        <v>78</v>
      </c>
      <c r="B1" s="139"/>
      <c r="C1" s="139"/>
      <c r="D1" s="139"/>
    </row>
    <row r="2" spans="1:24" ht="23.5" x14ac:dyDescent="0.55000000000000004">
      <c r="A2" s="146"/>
    </row>
    <row r="3" spans="1:24" ht="16.5" thickBot="1" x14ac:dyDescent="0.4">
      <c r="A3" s="135" t="s">
        <v>73</v>
      </c>
      <c r="B3" s="42"/>
      <c r="C3" s="42"/>
      <c r="D3" s="195" t="str">
        <f>"COST FOR "&amp;$D$5&amp;" MONTHS"</f>
        <v>COST FOR 12 MONTHS</v>
      </c>
      <c r="E3" s="195"/>
      <c r="F3" s="195"/>
      <c r="G3" s="195"/>
      <c r="H3" s="43"/>
      <c r="I3" s="43"/>
      <c r="J3" s="44"/>
      <c r="K3" s="195" t="str">
        <f>"COST FOR "&amp;$K$5&amp;" MONTHS"</f>
        <v>COST FOR 0 MONTHS</v>
      </c>
      <c r="L3" s="195"/>
      <c r="M3" s="195"/>
      <c r="N3" s="195"/>
      <c r="O3" s="195"/>
      <c r="P3" s="43"/>
      <c r="S3" s="196" t="s">
        <v>43</v>
      </c>
      <c r="T3" s="196"/>
      <c r="U3" s="196"/>
      <c r="V3" s="196"/>
      <c r="W3" s="196"/>
      <c r="X3" s="196"/>
    </row>
    <row r="4" spans="1:24" ht="15" thickBot="1" x14ac:dyDescent="0.4">
      <c r="A4" s="143" t="s">
        <v>75</v>
      </c>
      <c r="B4" s="144"/>
      <c r="C4" s="45"/>
      <c r="D4" s="45"/>
      <c r="E4" s="45"/>
      <c r="F4" s="45"/>
      <c r="G4" s="46"/>
      <c r="H4" s="46"/>
      <c r="I4" s="46"/>
      <c r="J4" s="46"/>
      <c r="K4" s="45"/>
      <c r="L4" s="45"/>
      <c r="M4" s="45"/>
      <c r="N4" s="45"/>
      <c r="O4" s="46"/>
      <c r="P4" s="46"/>
    </row>
    <row r="5" spans="1:24" ht="15" thickBot="1" x14ac:dyDescent="0.4">
      <c r="A5" t="s">
        <v>74</v>
      </c>
      <c r="C5" s="45"/>
      <c r="D5" s="52">
        <v>12</v>
      </c>
      <c r="E5" s="48">
        <f>D5</f>
        <v>12</v>
      </c>
      <c r="F5" s="48">
        <f>E5</f>
        <v>12</v>
      </c>
      <c r="G5" s="49">
        <f>D5</f>
        <v>12</v>
      </c>
      <c r="H5" s="50">
        <v>12</v>
      </c>
      <c r="I5" s="51">
        <f>D5</f>
        <v>12</v>
      </c>
      <c r="J5" s="44"/>
      <c r="K5" s="47">
        <f>$X$5</f>
        <v>0</v>
      </c>
      <c r="L5" s="48">
        <f>$X$5</f>
        <v>0</v>
      </c>
      <c r="M5" s="48">
        <f>X5</f>
        <v>0</v>
      </c>
      <c r="N5" s="49">
        <f>$X$5</f>
        <v>0</v>
      </c>
      <c r="O5" s="50">
        <f>$X$5</f>
        <v>0</v>
      </c>
      <c r="P5" s="51">
        <f>$X$5</f>
        <v>0</v>
      </c>
      <c r="T5" s="45"/>
      <c r="U5" s="45" t="s">
        <v>44</v>
      </c>
      <c r="V5" s="45"/>
      <c r="X5" s="136"/>
    </row>
    <row r="6" spans="1:24" ht="15" thickBot="1" x14ac:dyDescent="0.4">
      <c r="A6" s="200" t="s">
        <v>76</v>
      </c>
      <c r="B6" s="201"/>
      <c r="C6" s="202"/>
      <c r="D6" s="142"/>
      <c r="E6" s="86"/>
      <c r="F6" s="134"/>
      <c r="G6" s="87"/>
      <c r="H6" s="88"/>
      <c r="I6" s="54"/>
      <c r="J6" s="45"/>
      <c r="K6" s="85"/>
      <c r="L6" s="86"/>
      <c r="M6" s="134"/>
      <c r="N6" s="87"/>
      <c r="O6" s="88"/>
      <c r="P6" s="54"/>
      <c r="S6" s="45"/>
      <c r="T6" s="45"/>
      <c r="U6" s="45"/>
      <c r="V6" s="45"/>
      <c r="W6" s="45"/>
      <c r="X6" s="45"/>
    </row>
    <row r="7" spans="1:24" ht="15" thickBot="1" x14ac:dyDescent="0.4">
      <c r="A7" s="203" t="s">
        <v>77</v>
      </c>
      <c r="B7" s="204"/>
      <c r="C7" s="205"/>
      <c r="D7" s="142"/>
      <c r="E7" s="86"/>
      <c r="F7" s="134"/>
      <c r="G7" s="87"/>
      <c r="H7" s="88"/>
      <c r="I7" s="54"/>
      <c r="J7" s="44"/>
      <c r="K7" s="138"/>
      <c r="L7" s="138"/>
      <c r="M7" s="54"/>
      <c r="N7" s="138"/>
      <c r="O7" s="138"/>
      <c r="P7" s="54"/>
      <c r="S7" s="55"/>
      <c r="T7" s="197" t="s">
        <v>45</v>
      </c>
      <c r="U7" s="198"/>
      <c r="V7" s="199"/>
      <c r="W7" s="56" t="s">
        <v>46</v>
      </c>
      <c r="X7" s="53" t="str">
        <f>X5&amp;" MONTHS"</f>
        <v xml:space="preserve"> MONTHS</v>
      </c>
    </row>
    <row r="8" spans="1:24" ht="15" thickBot="1" x14ac:dyDescent="0.4">
      <c r="A8" s="140" t="s">
        <v>47</v>
      </c>
      <c r="B8" s="141" t="s">
        <v>48</v>
      </c>
      <c r="C8" s="57"/>
      <c r="D8" s="91" t="s">
        <v>1</v>
      </c>
      <c r="E8" s="91" t="s">
        <v>1</v>
      </c>
      <c r="F8" s="92" t="s">
        <v>49</v>
      </c>
      <c r="G8" s="92" t="s">
        <v>3</v>
      </c>
      <c r="H8" s="93" t="s">
        <v>5</v>
      </c>
      <c r="I8" s="58" t="s">
        <v>50</v>
      </c>
      <c r="J8" s="59"/>
      <c r="K8" s="118" t="s">
        <v>1</v>
      </c>
      <c r="L8" s="118" t="s">
        <v>1</v>
      </c>
      <c r="M8" s="119" t="s">
        <v>49</v>
      </c>
      <c r="N8" s="119" t="s">
        <v>3</v>
      </c>
      <c r="O8" s="120" t="s">
        <v>5</v>
      </c>
      <c r="P8" s="58" t="s">
        <v>50</v>
      </c>
      <c r="S8" s="60"/>
      <c r="T8" s="60" t="s">
        <v>51</v>
      </c>
      <c r="U8" s="60" t="s">
        <v>52</v>
      </c>
      <c r="V8" s="60" t="s">
        <v>53</v>
      </c>
      <c r="W8" s="60" t="s">
        <v>54</v>
      </c>
      <c r="X8" s="60" t="s">
        <v>54</v>
      </c>
    </row>
    <row r="9" spans="1:24" x14ac:dyDescent="0.35">
      <c r="A9" s="126" t="s">
        <v>55</v>
      </c>
      <c r="B9" s="126"/>
      <c r="C9" s="45"/>
      <c r="D9" s="94">
        <f>$T$9*D$5</f>
        <v>0</v>
      </c>
      <c r="E9" s="94">
        <f>($U$9*E$5)</f>
        <v>0</v>
      </c>
      <c r="F9" s="95">
        <f>E9+D9</f>
        <v>0</v>
      </c>
      <c r="G9" s="95">
        <f>($V$10*G$5)</f>
        <v>0</v>
      </c>
      <c r="H9" s="96">
        <f>($V$11*G$5)</f>
        <v>0</v>
      </c>
      <c r="I9" s="61"/>
      <c r="J9" s="59"/>
      <c r="K9" s="94">
        <f>$T$9*K$5</f>
        <v>0</v>
      </c>
      <c r="L9" s="94">
        <f>($U$9*L$5)</f>
        <v>0</v>
      </c>
      <c r="M9" s="95">
        <f>L9+K9</f>
        <v>0</v>
      </c>
      <c r="N9" s="95">
        <f>($V$10*O$5)</f>
        <v>0</v>
      </c>
      <c r="O9" s="96">
        <f>($V$11*O$5)</f>
        <v>0</v>
      </c>
      <c r="P9" s="61">
        <f>SUM(M9:O9)</f>
        <v>0</v>
      </c>
      <c r="S9" s="62" t="s">
        <v>56</v>
      </c>
      <c r="T9" s="89">
        <f>'Budget Details -Grant Agreement'!$O$8/36</f>
        <v>0</v>
      </c>
      <c r="U9" s="90">
        <f>'Budget Details -Grant Agreement'!$N$8/36</f>
        <v>0</v>
      </c>
      <c r="V9" s="64">
        <f>SUM(T9:U9)</f>
        <v>0</v>
      </c>
      <c r="W9" s="64">
        <f>V9*12</f>
        <v>0</v>
      </c>
      <c r="X9" s="63">
        <f>V9*X5</f>
        <v>0</v>
      </c>
    </row>
    <row r="10" spans="1:24" ht="15" thickBot="1" x14ac:dyDescent="0.4">
      <c r="A10" s="127" t="s">
        <v>57</v>
      </c>
      <c r="B10" s="127"/>
      <c r="C10" s="45"/>
      <c r="D10" s="97">
        <v>1</v>
      </c>
      <c r="E10" s="97">
        <v>1</v>
      </c>
      <c r="F10" s="98">
        <v>1</v>
      </c>
      <c r="G10" s="98">
        <v>1</v>
      </c>
      <c r="H10" s="99">
        <v>1</v>
      </c>
      <c r="I10" s="65"/>
      <c r="J10" s="59"/>
      <c r="K10" s="97">
        <v>1</v>
      </c>
      <c r="L10" s="97">
        <v>1</v>
      </c>
      <c r="M10" s="98">
        <v>1</v>
      </c>
      <c r="N10" s="98">
        <v>1</v>
      </c>
      <c r="O10" s="99">
        <v>1</v>
      </c>
      <c r="P10" s="65"/>
      <c r="S10" s="62" t="s">
        <v>58</v>
      </c>
      <c r="T10" s="89">
        <f>'Budget Details -Grant Agreement'!O9/36</f>
        <v>0</v>
      </c>
      <c r="U10" s="90">
        <f>'Budget Details -Grant Agreement'!$N$9/36</f>
        <v>0</v>
      </c>
      <c r="V10" s="64">
        <f t="shared" ref="V10:V11" si="0">SUM(T10:U10)</f>
        <v>0</v>
      </c>
      <c r="W10" s="64">
        <f>V10*12</f>
        <v>0</v>
      </c>
      <c r="X10" s="63">
        <f>V10*X5</f>
        <v>0</v>
      </c>
    </row>
    <row r="11" spans="1:24" ht="15" thickBot="1" x14ac:dyDescent="0.4">
      <c r="A11" s="128" t="s">
        <v>59</v>
      </c>
      <c r="B11" s="128"/>
      <c r="C11" s="45"/>
      <c r="D11" s="100">
        <f>D9*D10</f>
        <v>0</v>
      </c>
      <c r="E11" s="100">
        <f>E9*E10</f>
        <v>0</v>
      </c>
      <c r="F11" s="101">
        <f>F9*F10</f>
        <v>0</v>
      </c>
      <c r="G11" s="101">
        <f>G9*G10</f>
        <v>0</v>
      </c>
      <c r="H11" s="102">
        <f>H9*H10</f>
        <v>0</v>
      </c>
      <c r="I11" s="66">
        <f>SUM(F11:H11)</f>
        <v>0</v>
      </c>
      <c r="J11" s="67"/>
      <c r="K11" s="100">
        <f>K9*K10</f>
        <v>0</v>
      </c>
      <c r="L11" s="100">
        <f>L9*L10</f>
        <v>0</v>
      </c>
      <c r="M11" s="101">
        <f>M9*M10</f>
        <v>0</v>
      </c>
      <c r="N11" s="101">
        <f>N9*N10</f>
        <v>0</v>
      </c>
      <c r="O11" s="102">
        <f>O9*O10</f>
        <v>0</v>
      </c>
      <c r="P11" s="66">
        <f>SUM(M11:O11)</f>
        <v>0</v>
      </c>
      <c r="S11" s="62" t="s">
        <v>60</v>
      </c>
      <c r="T11" s="89">
        <f>'Budget Details -Grant Agreement'!O10/36</f>
        <v>0</v>
      </c>
      <c r="U11" s="90">
        <f>'Budget Details -Grant Agreement'!$N$10/36</f>
        <v>0</v>
      </c>
      <c r="V11" s="64">
        <f t="shared" si="0"/>
        <v>0</v>
      </c>
      <c r="W11" s="64">
        <f>V11*12</f>
        <v>0</v>
      </c>
      <c r="X11" s="63">
        <f>V11*X5</f>
        <v>0</v>
      </c>
    </row>
    <row r="12" spans="1:24" ht="15" thickBot="1" x14ac:dyDescent="0.4">
      <c r="A12" s="129"/>
      <c r="B12" s="129"/>
      <c r="C12" s="45"/>
      <c r="D12" s="103"/>
      <c r="E12" s="103"/>
      <c r="F12" s="104"/>
      <c r="G12" s="104"/>
      <c r="H12" s="105"/>
      <c r="I12" s="68"/>
      <c r="J12" s="67"/>
      <c r="K12" s="103"/>
      <c r="L12" s="103"/>
      <c r="M12" s="104"/>
      <c r="N12" s="104"/>
      <c r="O12" s="105"/>
      <c r="P12" s="68"/>
      <c r="S12" s="69" t="s">
        <v>61</v>
      </c>
      <c r="T12" s="70">
        <f>SUM(T9:T11)</f>
        <v>0</v>
      </c>
      <c r="U12" s="70">
        <f>SUM(U9:U11)</f>
        <v>0</v>
      </c>
      <c r="V12" s="70">
        <f>SUM(V9:V11)</f>
        <v>0</v>
      </c>
      <c r="W12" s="71">
        <f>SUM(W9:W11)</f>
        <v>0</v>
      </c>
      <c r="X12" s="83">
        <f>SUM(X9:X11)</f>
        <v>0</v>
      </c>
    </row>
    <row r="13" spans="1:24" x14ac:dyDescent="0.35">
      <c r="A13" s="129" t="s">
        <v>62</v>
      </c>
      <c r="B13" s="129"/>
      <c r="C13" s="45"/>
      <c r="D13" s="106">
        <f>IF(D7="No",D11/(1+$B$14+$B$15+$B$16),D11/(1+$B$14+$B$16))</f>
        <v>0</v>
      </c>
      <c r="E13" s="107">
        <f>IF(E7="No",E11/(1+$B$14+$B$15+$B$16),E11/(1+$B$14+$B$16))</f>
        <v>0</v>
      </c>
      <c r="F13" s="137">
        <f>E13+D13</f>
        <v>0</v>
      </c>
      <c r="G13" s="137">
        <f>IF(G7="No",G11/(1+$B$14+$B$15),G11/(1+$B$14))</f>
        <v>0</v>
      </c>
      <c r="H13" s="137">
        <f>IF(H7="No",H11/(1+$B$14+$B$15),H11/(1+$B$14))</f>
        <v>0</v>
      </c>
      <c r="I13" s="72">
        <f>SUM(F13:H13)</f>
        <v>0</v>
      </c>
      <c r="J13" s="67"/>
      <c r="K13" s="107">
        <f>K11/(1+$B$14+$B$15+$B$16)</f>
        <v>0</v>
      </c>
      <c r="L13" s="107">
        <f>IF(L7="No",L11/(1+$B$14+$B$15+$B$16),L11/(1+$B$14+$B$16))</f>
        <v>0</v>
      </c>
      <c r="M13" s="137">
        <f>L13+K13</f>
        <v>0</v>
      </c>
      <c r="N13" s="137">
        <f>IF(N7="No",N11/(1+$B$14+$B$15),N11/(1+$B$14))</f>
        <v>0</v>
      </c>
      <c r="O13" s="137">
        <f>IF(O7="No",O11/(1+$B$14+$B$15),O11/(1+$B$14))</f>
        <v>0</v>
      </c>
      <c r="P13" s="72">
        <f>SUM(M13:O13)</f>
        <v>0</v>
      </c>
      <c r="S13" s="73" t="s">
        <v>63</v>
      </c>
      <c r="T13" s="71">
        <f>T12*12</f>
        <v>0</v>
      </c>
      <c r="U13" s="71">
        <f>U12*12</f>
        <v>0</v>
      </c>
      <c r="V13" s="71">
        <f>V12*12</f>
        <v>0</v>
      </c>
      <c r="W13" s="74"/>
      <c r="X13" s="74"/>
    </row>
    <row r="14" spans="1:24" x14ac:dyDescent="0.35">
      <c r="A14" s="130" t="s">
        <v>64</v>
      </c>
      <c r="B14" s="131">
        <v>0.1125</v>
      </c>
      <c r="C14" s="75"/>
      <c r="D14" s="106">
        <f>D13*$B$14</f>
        <v>0</v>
      </c>
      <c r="E14" s="106">
        <f>E13*$B$14</f>
        <v>0</v>
      </c>
      <c r="F14" s="108">
        <f>E14+D14</f>
        <v>0</v>
      </c>
      <c r="G14" s="109">
        <f>G13*$B$14</f>
        <v>0</v>
      </c>
      <c r="H14" s="109">
        <f>H13*$B$14</f>
        <v>0</v>
      </c>
      <c r="I14" s="72">
        <f>SUM(F14:H14)</f>
        <v>0</v>
      </c>
      <c r="J14" s="45"/>
      <c r="K14" s="106">
        <f>K13*$B$14</f>
        <v>0</v>
      </c>
      <c r="L14" s="106">
        <f>L13*$B$14</f>
        <v>0</v>
      </c>
      <c r="M14" s="108">
        <f>L14+K14</f>
        <v>0</v>
      </c>
      <c r="N14" s="109">
        <f>N13*$B$14</f>
        <v>0</v>
      </c>
      <c r="O14" s="121">
        <f>O13*$B$14</f>
        <v>0</v>
      </c>
      <c r="P14" s="72">
        <f>SUM(M14:O14)</f>
        <v>0</v>
      </c>
      <c r="S14" s="76"/>
      <c r="T14" s="77"/>
      <c r="U14" s="77"/>
      <c r="V14" s="77"/>
      <c r="W14" s="76"/>
      <c r="X14" s="76"/>
    </row>
    <row r="15" spans="1:24" x14ac:dyDescent="0.35">
      <c r="A15" s="130" t="s">
        <v>65</v>
      </c>
      <c r="B15" s="131">
        <v>0.05</v>
      </c>
      <c r="C15" s="78"/>
      <c r="D15" s="106">
        <f>IF(D7="No",D13*$B$15,0)</f>
        <v>0</v>
      </c>
      <c r="E15" s="106">
        <f>IF(E7="No",E13*$B$15,0)</f>
        <v>0</v>
      </c>
      <c r="F15" s="108">
        <f>E15+D15</f>
        <v>0</v>
      </c>
      <c r="G15" s="108">
        <f>IF(G7="No",G13*$B$15,0)</f>
        <v>0</v>
      </c>
      <c r="H15" s="109">
        <f>IF(H7="No",H13*$B$15,0)</f>
        <v>0</v>
      </c>
      <c r="I15" s="72">
        <f>SUM(F15:H15)</f>
        <v>0</v>
      </c>
      <c r="J15" s="45"/>
      <c r="K15" s="106">
        <f>IF(K7="No",K13*$B$15,0)</f>
        <v>0</v>
      </c>
      <c r="L15" s="106">
        <f>IF(L7="No",L13*$B$15,0)</f>
        <v>0</v>
      </c>
      <c r="M15" s="108">
        <f>L15+K15</f>
        <v>0</v>
      </c>
      <c r="N15" s="109">
        <f>IF(N7="No",N13*$B$15,0)</f>
        <v>0</v>
      </c>
      <c r="O15" s="121">
        <f>IF(O7="No",O13*$B$15,0)</f>
        <v>0</v>
      </c>
      <c r="P15" s="72">
        <f>SUM(M15:O15)</f>
        <v>0</v>
      </c>
    </row>
    <row r="16" spans="1:24" x14ac:dyDescent="0.35">
      <c r="A16" s="130" t="s">
        <v>66</v>
      </c>
      <c r="B16" s="131">
        <v>0.2</v>
      </c>
      <c r="C16" s="78"/>
      <c r="D16" s="106">
        <f>D13*$B$16</f>
        <v>0</v>
      </c>
      <c r="E16" s="106">
        <f>E13*$B$16</f>
        <v>0</v>
      </c>
      <c r="F16" s="108">
        <f>E16+D16</f>
        <v>0</v>
      </c>
      <c r="G16" s="110" t="s">
        <v>67</v>
      </c>
      <c r="H16" s="111" t="s">
        <v>67</v>
      </c>
      <c r="I16" s="72">
        <f>SUM(F16:H16)</f>
        <v>0</v>
      </c>
      <c r="J16" s="45"/>
      <c r="K16" s="106">
        <f>K13*$B$16</f>
        <v>0</v>
      </c>
      <c r="L16" s="106">
        <f>L13*$B$16</f>
        <v>0</v>
      </c>
      <c r="M16" s="108">
        <f>L16+K16</f>
        <v>0</v>
      </c>
      <c r="N16" s="110" t="s">
        <v>67</v>
      </c>
      <c r="O16" s="111" t="s">
        <v>67</v>
      </c>
      <c r="P16" s="72">
        <f>SUM(M16:O16)</f>
        <v>0</v>
      </c>
    </row>
    <row r="17" spans="1:16" ht="15" thickBot="1" x14ac:dyDescent="0.4">
      <c r="A17" s="132" t="s">
        <v>68</v>
      </c>
      <c r="B17" s="132"/>
      <c r="C17" s="79"/>
      <c r="D17" s="112">
        <f>SUM(D13:D16)</f>
        <v>0</v>
      </c>
      <c r="E17" s="113">
        <f>SUM(E13:E16)</f>
        <v>0</v>
      </c>
      <c r="F17" s="114">
        <f>E17+D17</f>
        <v>0</v>
      </c>
      <c r="G17" s="114">
        <f>SUM(G13:G16)</f>
        <v>0</v>
      </c>
      <c r="H17" s="114">
        <f>SUM(H13:H16)</f>
        <v>0</v>
      </c>
      <c r="I17" s="80">
        <f>SUM(I13:I16)</f>
        <v>0</v>
      </c>
      <c r="J17" s="79"/>
      <c r="K17" s="112">
        <f>SUM(K13:K16)</f>
        <v>0</v>
      </c>
      <c r="L17" s="113">
        <f>SUM(L13:L16)</f>
        <v>0</v>
      </c>
      <c r="M17" s="114">
        <f>L17+K17</f>
        <v>0</v>
      </c>
      <c r="N17" s="114">
        <f>SUM(N13:N16)</f>
        <v>0</v>
      </c>
      <c r="O17" s="122">
        <f>SUM(O13:O16)</f>
        <v>0</v>
      </c>
      <c r="P17" s="80">
        <f>SUM(P13:P16)</f>
        <v>0</v>
      </c>
    </row>
    <row r="18" spans="1:16" ht="15.5" thickTop="1" thickBot="1" x14ac:dyDescent="0.4">
      <c r="A18" s="130"/>
      <c r="B18" s="130"/>
      <c r="C18" s="45"/>
      <c r="D18" s="115" t="b">
        <f>D17=D11</f>
        <v>1</v>
      </c>
      <c r="E18" s="115" t="b">
        <f>E17=E11</f>
        <v>1</v>
      </c>
      <c r="F18" s="116"/>
      <c r="G18" s="117" t="b">
        <f>G17=G11</f>
        <v>1</v>
      </c>
      <c r="H18" s="117" t="b">
        <f>H17=H11</f>
        <v>1</v>
      </c>
      <c r="I18" s="81" t="b">
        <f>I17=I11</f>
        <v>1</v>
      </c>
      <c r="J18" s="45"/>
      <c r="K18" s="123" t="b">
        <f t="shared" ref="K18:P18" si="1">K17=K11</f>
        <v>1</v>
      </c>
      <c r="L18" s="123" t="b">
        <f t="shared" si="1"/>
        <v>1</v>
      </c>
      <c r="M18" s="117" t="b">
        <f t="shared" si="1"/>
        <v>1</v>
      </c>
      <c r="N18" s="124" t="b">
        <f t="shared" si="1"/>
        <v>1</v>
      </c>
      <c r="O18" s="125" t="b">
        <f t="shared" si="1"/>
        <v>1</v>
      </c>
      <c r="P18" s="81" t="b">
        <f t="shared" si="1"/>
        <v>1</v>
      </c>
    </row>
    <row r="19" spans="1:16" ht="15" thickBot="1" x14ac:dyDescent="0.4">
      <c r="A19" s="133" t="s">
        <v>69</v>
      </c>
      <c r="B19" s="82"/>
      <c r="C19" s="82"/>
      <c r="D19" s="147" t="e">
        <f>D13/$F$13*100</f>
        <v>#DIV/0!</v>
      </c>
      <c r="E19" s="147" t="e">
        <f>E13/$F$13*100</f>
        <v>#DIV/0!</v>
      </c>
      <c r="F19" s="148" t="e">
        <f>F13/$F$13*100</f>
        <v>#DIV/0!</v>
      </c>
      <c r="G19" s="149"/>
      <c r="H19" s="149"/>
    </row>
  </sheetData>
  <mergeCells count="6">
    <mergeCell ref="D3:G3"/>
    <mergeCell ref="K3:O3"/>
    <mergeCell ref="S3:X3"/>
    <mergeCell ref="T7:V7"/>
    <mergeCell ref="A6:C6"/>
    <mergeCell ref="A7:C7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2E0DBB-0CE5-447C-901B-B52606D26A1F}">
          <x14:formula1>
            <xm:f>PPF!$AO$1:$AO$3</xm:f>
          </x14:formula1>
          <xm:sqref>B4 D7:E7 G7:H7 K7:L7 N7:O7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390E0-973F-40DF-8232-29928C3FEAE5}">
  <sheetPr codeName="Sheet3"/>
  <dimension ref="A1:O14"/>
  <sheetViews>
    <sheetView workbookViewId="0">
      <selection activeCell="T24" sqref="T24"/>
    </sheetView>
  </sheetViews>
  <sheetFormatPr defaultRowHeight="14.5" x14ac:dyDescent="0.35"/>
  <cols>
    <col min="13" max="13" width="11.54296875" bestFit="1" customWidth="1"/>
    <col min="14" max="15" width="10.54296875" bestFit="1" customWidth="1"/>
  </cols>
  <sheetData>
    <row r="1" spans="1:15" x14ac:dyDescent="0.35">
      <c r="A1" s="10" t="s">
        <v>70</v>
      </c>
    </row>
    <row r="7" spans="1:15" x14ac:dyDescent="0.35">
      <c r="M7" s="150"/>
      <c r="N7" s="150"/>
      <c r="O7" s="150"/>
    </row>
    <row r="8" spans="1:15" x14ac:dyDescent="0.35">
      <c r="M8" s="151"/>
      <c r="N8" s="151"/>
      <c r="O8" s="151"/>
    </row>
    <row r="9" spans="1:15" x14ac:dyDescent="0.35">
      <c r="M9" s="151"/>
      <c r="N9" s="151"/>
      <c r="O9" s="151"/>
    </row>
    <row r="10" spans="1:15" x14ac:dyDescent="0.35">
      <c r="M10" s="151"/>
      <c r="N10" s="151"/>
      <c r="O10" s="151"/>
    </row>
    <row r="11" spans="1:15" x14ac:dyDescent="0.35">
      <c r="M11" s="152"/>
      <c r="N11" s="152"/>
      <c r="O11" s="152"/>
    </row>
    <row r="14" spans="1:15" x14ac:dyDescent="0.35">
      <c r="L14" s="15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BB3FF-A11E-4DDD-A4AC-964B123D1DFB}">
  <sheetPr codeName="Sheet4"/>
  <dimension ref="A1"/>
  <sheetViews>
    <sheetView workbookViewId="0">
      <selection activeCell="H8" sqref="H8"/>
    </sheetView>
  </sheetViews>
  <sheetFormatPr defaultRowHeight="14.5" x14ac:dyDescent="0.35"/>
  <sheetData>
    <row r="1" spans="1:1" x14ac:dyDescent="0.35">
      <c r="A1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PPF</vt:lpstr>
      <vt:lpstr>Workings</vt:lpstr>
      <vt:lpstr>Budget Details -Grant Agreement</vt:lpstr>
      <vt:lpstr>Budget V 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Erin</dc:creator>
  <cp:lastModifiedBy>McNamara, Claire</cp:lastModifiedBy>
  <dcterms:created xsi:type="dcterms:W3CDTF">2025-05-13T13:49:35Z</dcterms:created>
  <dcterms:modified xsi:type="dcterms:W3CDTF">2026-03-12T17:06:55Z</dcterms:modified>
</cp:coreProperties>
</file>